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codeName="ThisWorkbook" autoCompressPictures="0"/>
  <mc:AlternateContent>
    <mc:Choice Requires="x15">
      <x15ac:absPath xmlns:x15ac="http://schemas.microsoft.com/office/spreadsheetml/2010/11/ac" url="https://d.docs.live.net/aec4107a01377e38/Shared/Work/Cloud Documents/CMRT Upgrade/"/>
    </mc:Choice>
  </mc:AlternateContent>
  <xr:revisionPtr revIDLastSave="0" documentId="13_ncr:1_{55AFA66D-3387-4F08-934E-53597C7D4CD0}" xr6:coauthVersionLast="47" xr6:coauthVersionMax="47" xr10:uidLastSave="{00000000-0000-0000-0000-000000000000}"/>
  <bookViews>
    <workbookView xWindow="3500" yWindow="680" windowWidth="25940" windowHeight="17280" tabRatio="789"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V5" i="5"/>
  <c r="J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c r="V7" i="5"/>
  <c r="J7" i="5"/>
  <c r="V8" i="5"/>
  <c r="J8"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V11" i="5"/>
  <c r="V12" i="5"/>
  <c r="V13" i="5"/>
  <c r="V14" i="5"/>
  <c r="V15" i="5"/>
  <c r="V16" i="5"/>
  <c r="V17" i="5"/>
  <c r="V18" i="5"/>
  <c r="V19" i="5"/>
  <c r="V20" i="5"/>
  <c r="V21" i="5"/>
  <c r="V22" i="5"/>
  <c r="V23" i="5"/>
  <c r="V24" i="5"/>
  <c r="V25" i="5"/>
  <c r="V26" i="5"/>
  <c r="X26" i="5" s="1"/>
  <c r="V27" i="5"/>
  <c r="X27" i="5" s="1"/>
  <c r="V28" i="5"/>
  <c r="V29" i="5"/>
  <c r="V30" i="5"/>
  <c r="V31" i="5"/>
  <c r="X31" i="5" s="1"/>
  <c r="V32" i="5"/>
  <c r="V33" i="5"/>
  <c r="V34" i="5"/>
  <c r="V35" i="5"/>
  <c r="V36" i="5"/>
  <c r="X36" i="5" s="1"/>
  <c r="V37" i="5"/>
  <c r="V38" i="5"/>
  <c r="V39" i="5"/>
  <c r="V40" i="5"/>
  <c r="V41" i="5"/>
  <c r="X41" i="5" s="1"/>
  <c r="V42" i="5"/>
  <c r="X42" i="5" s="1"/>
  <c r="V43" i="5"/>
  <c r="V44" i="5"/>
  <c r="V45" i="5"/>
  <c r="V46" i="5"/>
  <c r="V47" i="5"/>
  <c r="V48" i="5"/>
  <c r="V49" i="5"/>
  <c r="V50" i="5"/>
  <c r="V51" i="5"/>
  <c r="V52" i="5"/>
  <c r="X52" i="5" s="1"/>
  <c r="V53" i="5"/>
  <c r="V54" i="5"/>
  <c r="V55" i="5"/>
  <c r="V56" i="5"/>
  <c r="V57" i="5"/>
  <c r="X57" i="5" s="1"/>
  <c r="V58" i="5"/>
  <c r="V59" i="5"/>
  <c r="V60" i="5"/>
  <c r="V61" i="5"/>
  <c r="V62" i="5"/>
  <c r="V63" i="5"/>
  <c r="V64" i="5"/>
  <c r="V65" i="5"/>
  <c r="V66" i="5"/>
  <c r="V67" i="5"/>
  <c r="V68" i="5"/>
  <c r="V69" i="5"/>
  <c r="V70" i="5"/>
  <c r="V71" i="5"/>
  <c r="V72" i="5"/>
  <c r="V73" i="5"/>
  <c r="V74" i="5"/>
  <c r="V75" i="5"/>
  <c r="V76" i="5"/>
  <c r="V77" i="5"/>
  <c r="X77" i="5" s="1"/>
  <c r="V78" i="5"/>
  <c r="V79" i="5"/>
  <c r="V80" i="5"/>
  <c r="V81" i="5"/>
  <c r="X81" i="5" s="1"/>
  <c r="V82" i="5"/>
  <c r="V83" i="5"/>
  <c r="V84" i="5"/>
  <c r="V85" i="5"/>
  <c r="V86" i="5"/>
  <c r="V87" i="5"/>
  <c r="V88" i="5"/>
  <c r="V89" i="5"/>
  <c r="V90" i="5"/>
  <c r="V91" i="5"/>
  <c r="V92" i="5"/>
  <c r="V93" i="5"/>
  <c r="V94" i="5"/>
  <c r="V95" i="5"/>
  <c r="V96" i="5"/>
  <c r="V97" i="5"/>
  <c r="X97" i="5" s="1"/>
  <c r="V98" i="5"/>
  <c r="V99" i="5"/>
  <c r="V100" i="5"/>
  <c r="V101" i="5"/>
  <c r="X101" i="5" s="1"/>
  <c r="V102" i="5"/>
  <c r="V103" i="5"/>
  <c r="V104" i="5"/>
  <c r="V105" i="5"/>
  <c r="V106" i="5"/>
  <c r="X106" i="5" s="1"/>
  <c r="V107" i="5"/>
  <c r="V108" i="5"/>
  <c r="V109" i="5"/>
  <c r="V110" i="5"/>
  <c r="V111" i="5"/>
  <c r="X111" i="5" s="1"/>
  <c r="V112" i="5"/>
  <c r="V113" i="5"/>
  <c r="V114" i="5"/>
  <c r="V115" i="5"/>
  <c r="V116" i="5"/>
  <c r="V117" i="5"/>
  <c r="V118" i="5"/>
  <c r="V119" i="5"/>
  <c r="V120" i="5"/>
  <c r="V121" i="5"/>
  <c r="V122" i="5"/>
  <c r="V123" i="5"/>
  <c r="V124" i="5"/>
  <c r="V125" i="5"/>
  <c r="V126" i="5"/>
  <c r="V127" i="5"/>
  <c r="X127" i="5" s="1"/>
  <c r="V128" i="5"/>
  <c r="V129" i="5"/>
  <c r="V130" i="5"/>
  <c r="V131" i="5"/>
  <c r="X131" i="5" s="1"/>
  <c r="V132" i="5"/>
  <c r="V133" i="5"/>
  <c r="V134" i="5"/>
  <c r="V135" i="5"/>
  <c r="V136" i="5"/>
  <c r="V137" i="5"/>
  <c r="X137" i="5" s="1"/>
  <c r="V138" i="5"/>
  <c r="V139" i="5"/>
  <c r="V140" i="5"/>
  <c r="V141" i="5"/>
  <c r="V142" i="5"/>
  <c r="V143" i="5"/>
  <c r="V144" i="5"/>
  <c r="V145" i="5"/>
  <c r="V146" i="5"/>
  <c r="V147" i="5"/>
  <c r="V148" i="5"/>
  <c r="V149" i="5"/>
  <c r="V150" i="5"/>
  <c r="V151" i="5"/>
  <c r="V152" i="5"/>
  <c r="V153" i="5"/>
  <c r="V154" i="5"/>
  <c r="V155" i="5"/>
  <c r="V156" i="5"/>
  <c r="V157" i="5"/>
  <c r="X157" i="5" s="1"/>
  <c r="V158" i="5"/>
  <c r="V159" i="5"/>
  <c r="V160" i="5"/>
  <c r="V161" i="5"/>
  <c r="X161" i="5" s="1"/>
  <c r="V162" i="5"/>
  <c r="V163" i="5"/>
  <c r="V164" i="5"/>
  <c r="V165" i="5"/>
  <c r="V166" i="5"/>
  <c r="V167" i="5"/>
  <c r="X167" i="5" s="1"/>
  <c r="V168" i="5"/>
  <c r="V169" i="5"/>
  <c r="V170" i="5"/>
  <c r="V171" i="5"/>
  <c r="X171" i="5" s="1"/>
  <c r="V172" i="5"/>
  <c r="V173" i="5"/>
  <c r="V174" i="5"/>
  <c r="V175" i="5"/>
  <c r="V176" i="5"/>
  <c r="V177" i="5"/>
  <c r="V178" i="5"/>
  <c r="V179" i="5"/>
  <c r="V180" i="5"/>
  <c r="V181" i="5"/>
  <c r="V182" i="5"/>
  <c r="V183" i="5"/>
  <c r="V184" i="5"/>
  <c r="V185" i="5"/>
  <c r="V186" i="5"/>
  <c r="V187" i="5"/>
  <c r="X187" i="5" s="1"/>
  <c r="V188" i="5"/>
  <c r="V189" i="5"/>
  <c r="V190" i="5"/>
  <c r="V191" i="5"/>
  <c r="V192" i="5"/>
  <c r="V193" i="5"/>
  <c r="V194" i="5"/>
  <c r="V195" i="5"/>
  <c r="V196" i="5"/>
  <c r="V197" i="5"/>
  <c r="X197" i="5" s="1"/>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X237" i="5" s="1"/>
  <c r="V238" i="5"/>
  <c r="V239" i="5"/>
  <c r="V240" i="5"/>
  <c r="V241" i="5"/>
  <c r="V242" i="5"/>
  <c r="V243" i="5"/>
  <c r="V244" i="5"/>
  <c r="V245" i="5"/>
  <c r="V246" i="5"/>
  <c r="V247" i="5"/>
  <c r="X247" i="5" s="1"/>
  <c r="V248" i="5"/>
  <c r="V249" i="5"/>
  <c r="V250" i="5"/>
  <c r="V251" i="5"/>
  <c r="V252" i="5"/>
  <c r="V253" i="5"/>
  <c r="V254" i="5"/>
  <c r="V255" i="5"/>
  <c r="V256" i="5"/>
  <c r="V257" i="5"/>
  <c r="X257" i="5" s="1"/>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X307" i="5" s="1"/>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X341" i="5" s="1"/>
  <c r="V342" i="5"/>
  <c r="V343" i="5"/>
  <c r="V344" i="5"/>
  <c r="V345" i="5"/>
  <c r="V346" i="5"/>
  <c r="V347" i="5"/>
  <c r="V348" i="5"/>
  <c r="V349" i="5"/>
  <c r="V350" i="5"/>
  <c r="V351" i="5"/>
  <c r="V352" i="5"/>
  <c r="V353" i="5"/>
  <c r="V354" i="5"/>
  <c r="V355" i="5"/>
  <c r="V356" i="5"/>
  <c r="E356" i="5"/>
  <c r="V357" i="5"/>
  <c r="E357" i="5"/>
  <c r="V358" i="5"/>
  <c r="E358" i="5"/>
  <c r="V359" i="5"/>
  <c r="E359" i="5"/>
  <c r="V360" i="5"/>
  <c r="E360" i="5"/>
  <c r="V361" i="5"/>
  <c r="E361" i="5"/>
  <c r="X361" i="5" s="1"/>
  <c r="V362" i="5"/>
  <c r="E362" i="5"/>
  <c r="V363" i="5"/>
  <c r="E363" i="5"/>
  <c r="V364" i="5"/>
  <c r="E364" i="5"/>
  <c r="V365" i="5"/>
  <c r="E365" i="5"/>
  <c r="V366" i="5"/>
  <c r="E366" i="5"/>
  <c r="V367" i="5"/>
  <c r="E367" i="5"/>
  <c r="V368" i="5"/>
  <c r="E368" i="5"/>
  <c r="V369" i="5"/>
  <c r="E369" i="5"/>
  <c r="V370" i="5"/>
  <c r="E370" i="5"/>
  <c r="V371" i="5"/>
  <c r="E371" i="5"/>
  <c r="X371" i="5" s="1"/>
  <c r="V372" i="5"/>
  <c r="E372" i="5"/>
  <c r="X372" i="5" s="1"/>
  <c r="V373" i="5"/>
  <c r="E373" i="5"/>
  <c r="V374" i="5"/>
  <c r="E374" i="5"/>
  <c r="V375" i="5"/>
  <c r="E375" i="5"/>
  <c r="V376" i="5"/>
  <c r="E376" i="5"/>
  <c r="V377" i="5"/>
  <c r="E377" i="5"/>
  <c r="X377" i="5" s="1"/>
  <c r="V378" i="5"/>
  <c r="E378" i="5"/>
  <c r="V379" i="5"/>
  <c r="E379" i="5"/>
  <c r="V380" i="5"/>
  <c r="E380" i="5"/>
  <c r="V381" i="5"/>
  <c r="E381" i="5"/>
  <c r="X381" i="5" s="1"/>
  <c r="V382" i="5"/>
  <c r="E382" i="5"/>
  <c r="V383" i="5"/>
  <c r="E383" i="5"/>
  <c r="V384" i="5"/>
  <c r="E384" i="5"/>
  <c r="V385" i="5"/>
  <c r="E385" i="5"/>
  <c r="V386" i="5"/>
  <c r="E386" i="5"/>
  <c r="V387" i="5"/>
  <c r="E387" i="5"/>
  <c r="V388" i="5"/>
  <c r="E388" i="5"/>
  <c r="V389" i="5"/>
  <c r="E389" i="5"/>
  <c r="V390" i="5"/>
  <c r="E390" i="5"/>
  <c r="V391" i="5"/>
  <c r="E391" i="5"/>
  <c r="V392" i="5"/>
  <c r="E392" i="5"/>
  <c r="X392" i="5" s="1"/>
  <c r="V393" i="5"/>
  <c r="E393" i="5"/>
  <c r="V394" i="5"/>
  <c r="E394" i="5"/>
  <c r="V395" i="5"/>
  <c r="E395" i="5"/>
  <c r="V396" i="5"/>
  <c r="E396" i="5"/>
  <c r="X396" i="5" s="1"/>
  <c r="V397" i="5"/>
  <c r="E397" i="5"/>
  <c r="X397" i="5" s="1"/>
  <c r="V398" i="5"/>
  <c r="E398" i="5"/>
  <c r="V399" i="5"/>
  <c r="E399" i="5"/>
  <c r="V400" i="5"/>
  <c r="E400" i="5"/>
  <c r="V401" i="5"/>
  <c r="E401" i="5"/>
  <c r="X401" i="5" s="1"/>
  <c r="V402" i="5"/>
  <c r="E402" i="5"/>
  <c r="V403" i="5"/>
  <c r="E403" i="5"/>
  <c r="V404" i="5"/>
  <c r="E404" i="5"/>
  <c r="V405" i="5"/>
  <c r="E405" i="5"/>
  <c r="V406" i="5"/>
  <c r="E406" i="5"/>
  <c r="V407" i="5"/>
  <c r="E407" i="5"/>
  <c r="V408" i="5"/>
  <c r="E408" i="5"/>
  <c r="V409" i="5"/>
  <c r="E409" i="5"/>
  <c r="V410" i="5"/>
  <c r="E410" i="5"/>
  <c r="V411" i="5"/>
  <c r="E411" i="5"/>
  <c r="V412" i="5"/>
  <c r="E412" i="5"/>
  <c r="X412" i="5" s="1"/>
  <c r="V413" i="5"/>
  <c r="E413" i="5"/>
  <c r="V414" i="5"/>
  <c r="E414" i="5"/>
  <c r="V415" i="5"/>
  <c r="E415" i="5"/>
  <c r="V416" i="5"/>
  <c r="E416" i="5"/>
  <c r="X416" i="5" s="1"/>
  <c r="V417" i="5"/>
  <c r="E417" i="5"/>
  <c r="V418" i="5"/>
  <c r="E418" i="5"/>
  <c r="V419" i="5"/>
  <c r="E419" i="5"/>
  <c r="V420" i="5"/>
  <c r="E420" i="5"/>
  <c r="V421" i="5"/>
  <c r="E421" i="5"/>
  <c r="X421" i="5" s="1"/>
  <c r="V422" i="5"/>
  <c r="E422" i="5"/>
  <c r="V423" i="5"/>
  <c r="E423" i="5"/>
  <c r="V424" i="5"/>
  <c r="E424" i="5"/>
  <c r="V425" i="5"/>
  <c r="E425" i="5"/>
  <c r="V426" i="5"/>
  <c r="E426" i="5"/>
  <c r="V427" i="5"/>
  <c r="E427" i="5"/>
  <c r="V428" i="5"/>
  <c r="E428" i="5"/>
  <c r="V429" i="5"/>
  <c r="E429" i="5"/>
  <c r="V430" i="5"/>
  <c r="E430" i="5"/>
  <c r="V431" i="5"/>
  <c r="E431" i="5"/>
  <c r="V432" i="5"/>
  <c r="E432" i="5"/>
  <c r="X432" i="5" s="1"/>
  <c r="V433" i="5"/>
  <c r="E433" i="5"/>
  <c r="V434" i="5"/>
  <c r="E434" i="5"/>
  <c r="V435" i="5"/>
  <c r="E435" i="5"/>
  <c r="V436" i="5"/>
  <c r="E436" i="5"/>
  <c r="V437" i="5"/>
  <c r="E437" i="5"/>
  <c r="X437" i="5" s="1"/>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X487" i="5" s="1"/>
  <c r="V488" i="5"/>
  <c r="E488" i="5"/>
  <c r="V489" i="5"/>
  <c r="E489" i="5"/>
  <c r="V490" i="5"/>
  <c r="E490" i="5"/>
  <c r="V491" i="5"/>
  <c r="E491" i="5"/>
  <c r="V492" i="5"/>
  <c r="E492" i="5"/>
  <c r="X492" i="5" s="1"/>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X507" i="5" s="1"/>
  <c r="V508" i="5"/>
  <c r="E508" i="5"/>
  <c r="V509" i="5"/>
  <c r="E509" i="5"/>
  <c r="V510" i="5"/>
  <c r="E510" i="5"/>
  <c r="V511" i="5"/>
  <c r="E511" i="5"/>
  <c r="V512" i="5"/>
  <c r="E512" i="5"/>
  <c r="X512" i="5" s="1"/>
  <c r="V513" i="5"/>
  <c r="E513" i="5"/>
  <c r="V514" i="5"/>
  <c r="E514" i="5"/>
  <c r="V515" i="5"/>
  <c r="E515" i="5"/>
  <c r="V516" i="5"/>
  <c r="E516" i="5"/>
  <c r="X516" i="5" s="1"/>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X531" i="5" s="1"/>
  <c r="V532" i="5"/>
  <c r="E532" i="5"/>
  <c r="X532" i="5" s="1"/>
  <c r="V533" i="5"/>
  <c r="E533" i="5"/>
  <c r="V534" i="5"/>
  <c r="E534" i="5"/>
  <c r="V535" i="5"/>
  <c r="E535" i="5"/>
  <c r="V536" i="5"/>
  <c r="E536" i="5"/>
  <c r="X536" i="5" s="1"/>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X551" i="5" s="1"/>
  <c r="V552" i="5"/>
  <c r="E552" i="5"/>
  <c r="X552" i="5" s="1"/>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X582" i="5" s="1"/>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X612" i="5" s="1"/>
  <c r="V613" i="5"/>
  <c r="E613" i="5"/>
  <c r="V614" i="5"/>
  <c r="E614" i="5"/>
  <c r="V615" i="5"/>
  <c r="E615" i="5"/>
  <c r="V616" i="5"/>
  <c r="E616" i="5"/>
  <c r="V617" i="5"/>
  <c r="E617" i="5"/>
  <c r="V618" i="5"/>
  <c r="E618" i="5"/>
  <c r="V619" i="5"/>
  <c r="E619" i="5"/>
  <c r="V620" i="5"/>
  <c r="E620" i="5"/>
  <c r="V621" i="5"/>
  <c r="E621" i="5"/>
  <c r="V622" i="5"/>
  <c r="E622" i="5"/>
  <c r="X622" i="5" s="1"/>
  <c r="V623" i="5"/>
  <c r="E623" i="5"/>
  <c r="V624" i="5"/>
  <c r="E624" i="5"/>
  <c r="V625" i="5"/>
  <c r="E625" i="5"/>
  <c r="V626" i="5"/>
  <c r="E626" i="5"/>
  <c r="X626" i="5" s="1"/>
  <c r="V627" i="5"/>
  <c r="E627" i="5"/>
  <c r="V628" i="5"/>
  <c r="E628" i="5"/>
  <c r="V629" i="5"/>
  <c r="E629" i="5"/>
  <c r="V630" i="5"/>
  <c r="E630" i="5"/>
  <c r="V631" i="5"/>
  <c r="E631" i="5"/>
  <c r="V632" i="5"/>
  <c r="E632" i="5"/>
  <c r="V633" i="5"/>
  <c r="E633" i="5"/>
  <c r="V634" i="5"/>
  <c r="E634" i="5"/>
  <c r="V635" i="5"/>
  <c r="E635" i="5"/>
  <c r="V636" i="5"/>
  <c r="E636" i="5"/>
  <c r="X636" i="5" s="1"/>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X656" i="5" s="1"/>
  <c r="V657" i="5"/>
  <c r="E657" i="5"/>
  <c r="V658" i="5"/>
  <c r="E658" i="5"/>
  <c r="V659" i="5"/>
  <c r="E659" i="5"/>
  <c r="V660" i="5"/>
  <c r="E660" i="5"/>
  <c r="V661" i="5"/>
  <c r="E661" i="5"/>
  <c r="V662" i="5"/>
  <c r="E662" i="5"/>
  <c r="V663" i="5"/>
  <c r="E663" i="5"/>
  <c r="V664" i="5"/>
  <c r="E664" i="5"/>
  <c r="V665" i="5"/>
  <c r="E665" i="5"/>
  <c r="V666" i="5"/>
  <c r="E666" i="5"/>
  <c r="X666" i="5" s="1"/>
  <c r="V667" i="5"/>
  <c r="E667" i="5"/>
  <c r="V668" i="5"/>
  <c r="E668" i="5"/>
  <c r="V669" i="5"/>
  <c r="E669" i="5"/>
  <c r="V670" i="5"/>
  <c r="E670" i="5"/>
  <c r="V671" i="5"/>
  <c r="E671" i="5"/>
  <c r="V672" i="5"/>
  <c r="E672" i="5"/>
  <c r="V673" i="5"/>
  <c r="E673" i="5"/>
  <c r="V674" i="5"/>
  <c r="E674" i="5"/>
  <c r="V675" i="5"/>
  <c r="E675" i="5"/>
  <c r="V676" i="5"/>
  <c r="E676" i="5"/>
  <c r="X676" i="5" s="1"/>
  <c r="V677" i="5"/>
  <c r="E677" i="5"/>
  <c r="V678" i="5"/>
  <c r="E678" i="5"/>
  <c r="V679" i="5"/>
  <c r="E679" i="5"/>
  <c r="V680" i="5"/>
  <c r="E680" i="5"/>
  <c r="V681" i="5"/>
  <c r="E681" i="5"/>
  <c r="X681" i="5" s="1"/>
  <c r="V682" i="5"/>
  <c r="E682" i="5"/>
  <c r="V683" i="5"/>
  <c r="E683" i="5"/>
  <c r="V684" i="5"/>
  <c r="E684" i="5"/>
  <c r="V685" i="5"/>
  <c r="E685" i="5"/>
  <c r="V686" i="5"/>
  <c r="E686" i="5"/>
  <c r="X686" i="5" s="1"/>
  <c r="V687" i="5"/>
  <c r="E687" i="5"/>
  <c r="V688" i="5"/>
  <c r="E688" i="5"/>
  <c r="V689" i="5"/>
  <c r="E689" i="5"/>
  <c r="V690" i="5"/>
  <c r="E690" i="5"/>
  <c r="V691" i="5"/>
  <c r="E691" i="5"/>
  <c r="V692" i="5"/>
  <c r="E692" i="5"/>
  <c r="X692" i="5" s="1"/>
  <c r="V693" i="5"/>
  <c r="E693" i="5"/>
  <c r="V694" i="5"/>
  <c r="E694" i="5"/>
  <c r="V695" i="5"/>
  <c r="E695" i="5"/>
  <c r="V696" i="5"/>
  <c r="E696" i="5"/>
  <c r="V697" i="5"/>
  <c r="E697" i="5"/>
  <c r="X697" i="5" s="1"/>
  <c r="V698" i="5"/>
  <c r="E698" i="5"/>
  <c r="V699" i="5"/>
  <c r="E699" i="5"/>
  <c r="V700" i="5"/>
  <c r="E700" i="5"/>
  <c r="V701" i="5"/>
  <c r="E701" i="5"/>
  <c r="V702" i="5"/>
  <c r="E702" i="5"/>
  <c r="X702" i="5" s="1"/>
  <c r="V703" i="5"/>
  <c r="E703" i="5"/>
  <c r="V704" i="5"/>
  <c r="E704" i="5"/>
  <c r="V705" i="5"/>
  <c r="E705" i="5"/>
  <c r="V706" i="5"/>
  <c r="E706" i="5"/>
  <c r="V707" i="5"/>
  <c r="E707" i="5"/>
  <c r="V708" i="5"/>
  <c r="E708" i="5"/>
  <c r="V709" i="5"/>
  <c r="E709" i="5"/>
  <c r="V710" i="5"/>
  <c r="E710" i="5"/>
  <c r="V711" i="5"/>
  <c r="E711" i="5"/>
  <c r="X711" i="5" s="1"/>
  <c r="V712" i="5"/>
  <c r="E712" i="5"/>
  <c r="V713" i="5"/>
  <c r="E713" i="5"/>
  <c r="V714" i="5"/>
  <c r="E714" i="5"/>
  <c r="V715" i="5"/>
  <c r="E715" i="5"/>
  <c r="V716" i="5"/>
  <c r="E716" i="5"/>
  <c r="X716" i="5" s="1"/>
  <c r="V717" i="5"/>
  <c r="E717" i="5"/>
  <c r="V718" i="5"/>
  <c r="E718" i="5"/>
  <c r="V719" i="5"/>
  <c r="E719" i="5"/>
  <c r="V720" i="5"/>
  <c r="E720" i="5"/>
  <c r="V721" i="5"/>
  <c r="E721" i="5"/>
  <c r="V722" i="5"/>
  <c r="E722" i="5"/>
  <c r="V723" i="5"/>
  <c r="E723" i="5"/>
  <c r="V724" i="5"/>
  <c r="E724" i="5"/>
  <c r="V725" i="5"/>
  <c r="E725" i="5"/>
  <c r="V726" i="5"/>
  <c r="E726" i="5"/>
  <c r="X726" i="5" s="1"/>
  <c r="V727" i="5"/>
  <c r="E727" i="5"/>
  <c r="X727" i="5" s="1"/>
  <c r="V728" i="5"/>
  <c r="E728" i="5"/>
  <c r="V729" i="5"/>
  <c r="E729" i="5"/>
  <c r="V730" i="5"/>
  <c r="E730" i="5"/>
  <c r="V731" i="5"/>
  <c r="E731" i="5"/>
  <c r="V732" i="5"/>
  <c r="E732" i="5"/>
  <c r="V733" i="5"/>
  <c r="E733" i="5"/>
  <c r="V734" i="5"/>
  <c r="E734" i="5"/>
  <c r="V735" i="5"/>
  <c r="E735" i="5"/>
  <c r="V736" i="5"/>
  <c r="E736" i="5"/>
  <c r="X736" i="5" s="1"/>
  <c r="V737" i="5"/>
  <c r="E737" i="5"/>
  <c r="X737" i="5" s="1"/>
  <c r="V738" i="5"/>
  <c r="E738" i="5"/>
  <c r="V739" i="5"/>
  <c r="E739" i="5"/>
  <c r="V740" i="5"/>
  <c r="E740" i="5"/>
  <c r="V741" i="5"/>
  <c r="E741" i="5"/>
  <c r="X741" i="5" s="1"/>
  <c r="V742" i="5"/>
  <c r="E742" i="5"/>
  <c r="X742" i="5" s="1"/>
  <c r="V743" i="5"/>
  <c r="E743" i="5"/>
  <c r="V744" i="5"/>
  <c r="E744" i="5"/>
  <c r="V745" i="5"/>
  <c r="E745" i="5"/>
  <c r="V746" i="5"/>
  <c r="E746" i="5"/>
  <c r="X746" i="5" s="1"/>
  <c r="V747" i="5"/>
  <c r="E747" i="5"/>
  <c r="X747" i="5" s="1"/>
  <c r="V748" i="5"/>
  <c r="E748" i="5"/>
  <c r="V749" i="5"/>
  <c r="E749" i="5"/>
  <c r="V750" i="5"/>
  <c r="E750" i="5"/>
  <c r="V751" i="5"/>
  <c r="E751" i="5"/>
  <c r="X751" i="5" s="1"/>
  <c r="V752" i="5"/>
  <c r="E752" i="5"/>
  <c r="V753" i="5"/>
  <c r="E753" i="5"/>
  <c r="V754" i="5"/>
  <c r="E754" i="5"/>
  <c r="V755" i="5"/>
  <c r="E755" i="5"/>
  <c r="V756" i="5"/>
  <c r="E756" i="5"/>
  <c r="V757" i="5"/>
  <c r="E757" i="5"/>
  <c r="V758" i="5"/>
  <c r="E758" i="5"/>
  <c r="V759" i="5"/>
  <c r="E759" i="5"/>
  <c r="V760" i="5"/>
  <c r="E760" i="5"/>
  <c r="V761" i="5"/>
  <c r="E761" i="5"/>
  <c r="X761" i="5" s="1"/>
  <c r="V762" i="5"/>
  <c r="E762" i="5"/>
  <c r="V763" i="5"/>
  <c r="E763" i="5"/>
  <c r="V764" i="5"/>
  <c r="E764" i="5"/>
  <c r="V765" i="5"/>
  <c r="E765" i="5"/>
  <c r="V766" i="5"/>
  <c r="E766" i="5"/>
  <c r="V767" i="5"/>
  <c r="E767" i="5"/>
  <c r="V768" i="5"/>
  <c r="E768" i="5"/>
  <c r="V769" i="5"/>
  <c r="E769" i="5"/>
  <c r="V770" i="5"/>
  <c r="E770" i="5"/>
  <c r="V771" i="5"/>
  <c r="E771" i="5"/>
  <c r="X771" i="5" s="1"/>
  <c r="V772" i="5"/>
  <c r="E772" i="5"/>
  <c r="X772" i="5" s="1"/>
  <c r="V773" i="5"/>
  <c r="E773" i="5"/>
  <c r="V774" i="5"/>
  <c r="E774" i="5"/>
  <c r="V775" i="5"/>
  <c r="E775" i="5"/>
  <c r="V776" i="5"/>
  <c r="E776" i="5"/>
  <c r="X776" i="5" s="1"/>
  <c r="V777" i="5"/>
  <c r="E777" i="5"/>
  <c r="V778" i="5"/>
  <c r="E778" i="5"/>
  <c r="V779" i="5"/>
  <c r="E779" i="5"/>
  <c r="V780" i="5"/>
  <c r="E780" i="5"/>
  <c r="V781" i="5"/>
  <c r="E781" i="5"/>
  <c r="V782" i="5"/>
  <c r="E782" i="5"/>
  <c r="X782" i="5" s="1"/>
  <c r="V783" i="5"/>
  <c r="E783" i="5"/>
  <c r="V784" i="5"/>
  <c r="E784" i="5"/>
  <c r="V785" i="5"/>
  <c r="E785" i="5"/>
  <c r="V786" i="5"/>
  <c r="E786" i="5"/>
  <c r="V787" i="5"/>
  <c r="E787" i="5"/>
  <c r="X787" i="5" s="1"/>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X801" i="5" s="1"/>
  <c r="V802" i="5"/>
  <c r="E802" i="5"/>
  <c r="X802" i="5" s="1"/>
  <c r="V803" i="5"/>
  <c r="E803" i="5"/>
  <c r="V804" i="5"/>
  <c r="E804" i="5"/>
  <c r="V805" i="5"/>
  <c r="E805" i="5"/>
  <c r="V806" i="5"/>
  <c r="E806" i="5"/>
  <c r="X806" i="5" s="1"/>
  <c r="V807" i="5"/>
  <c r="E807" i="5"/>
  <c r="X807" i="5" s="1"/>
  <c r="V808" i="5"/>
  <c r="E808" i="5"/>
  <c r="V809" i="5"/>
  <c r="E809" i="5"/>
  <c r="V810" i="5"/>
  <c r="E810" i="5"/>
  <c r="V811" i="5"/>
  <c r="E811" i="5"/>
  <c r="V812" i="5"/>
  <c r="E812" i="5"/>
  <c r="V813" i="5"/>
  <c r="E813" i="5"/>
  <c r="V814" i="5"/>
  <c r="E814" i="5"/>
  <c r="V815" i="5"/>
  <c r="E815" i="5"/>
  <c r="V816" i="5"/>
  <c r="E816" i="5"/>
  <c r="X816" i="5" s="1"/>
  <c r="V817" i="5"/>
  <c r="E817" i="5"/>
  <c r="V818" i="5"/>
  <c r="E818" i="5"/>
  <c r="V819" i="5"/>
  <c r="E819" i="5"/>
  <c r="V820" i="5"/>
  <c r="E820" i="5"/>
  <c r="V821" i="5"/>
  <c r="E821" i="5"/>
  <c r="X821" i="5" s="1"/>
  <c r="V822" i="5"/>
  <c r="E822" i="5"/>
  <c r="V823" i="5"/>
  <c r="E823" i="5"/>
  <c r="V824" i="5"/>
  <c r="E824" i="5"/>
  <c r="V825" i="5"/>
  <c r="E825" i="5"/>
  <c r="V826" i="5"/>
  <c r="E826" i="5"/>
  <c r="V827" i="5"/>
  <c r="E827" i="5"/>
  <c r="V828" i="5"/>
  <c r="E828" i="5"/>
  <c r="V829" i="5"/>
  <c r="E829" i="5"/>
  <c r="V830" i="5"/>
  <c r="E830" i="5"/>
  <c r="V831" i="5"/>
  <c r="E831" i="5"/>
  <c r="X831" i="5" s="1"/>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X856" i="5" s="1"/>
  <c r="V857" i="5"/>
  <c r="E857" i="5"/>
  <c r="X857" i="5" s="1"/>
  <c r="V858" i="5"/>
  <c r="E858" i="5"/>
  <c r="V859" i="5"/>
  <c r="E859" i="5"/>
  <c r="V860" i="5"/>
  <c r="E860" i="5"/>
  <c r="V861" i="5"/>
  <c r="E861" i="5"/>
  <c r="V862" i="5"/>
  <c r="E862" i="5"/>
  <c r="X862" i="5" s="1"/>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X876" i="5" s="1"/>
  <c r="V877" i="5"/>
  <c r="E877" i="5"/>
  <c r="V878" i="5"/>
  <c r="E878" i="5"/>
  <c r="V879" i="5"/>
  <c r="E879" i="5"/>
  <c r="V880" i="5"/>
  <c r="E880" i="5"/>
  <c r="V881" i="5"/>
  <c r="E881" i="5"/>
  <c r="X881" i="5" s="1"/>
  <c r="V882" i="5"/>
  <c r="E882" i="5"/>
  <c r="V883" i="5"/>
  <c r="E883" i="5"/>
  <c r="V884" i="5"/>
  <c r="E884" i="5"/>
  <c r="V885" i="5"/>
  <c r="E885" i="5"/>
  <c r="V886" i="5"/>
  <c r="E886" i="5"/>
  <c r="V887" i="5"/>
  <c r="E887" i="5"/>
  <c r="X887" i="5" s="1"/>
  <c r="V888" i="5"/>
  <c r="E888" i="5"/>
  <c r="V889" i="5"/>
  <c r="E889" i="5"/>
  <c r="V890" i="5"/>
  <c r="E890" i="5"/>
  <c r="V891" i="5"/>
  <c r="E891" i="5"/>
  <c r="V892" i="5"/>
  <c r="E892" i="5"/>
  <c r="V893" i="5"/>
  <c r="E893" i="5"/>
  <c r="V894" i="5"/>
  <c r="E894" i="5"/>
  <c r="V895" i="5"/>
  <c r="E895" i="5"/>
  <c r="V896" i="5"/>
  <c r="E896" i="5"/>
  <c r="V897" i="5"/>
  <c r="E897" i="5"/>
  <c r="X897" i="5" s="1"/>
  <c r="V898" i="5"/>
  <c r="E898" i="5"/>
  <c r="V899" i="5"/>
  <c r="E899" i="5"/>
  <c r="V900" i="5"/>
  <c r="E900" i="5"/>
  <c r="V901" i="5"/>
  <c r="E901" i="5"/>
  <c r="X901" i="5" s="1"/>
  <c r="V902" i="5"/>
  <c r="E902" i="5"/>
  <c r="V903" i="5"/>
  <c r="E903" i="5"/>
  <c r="V904" i="5"/>
  <c r="E904" i="5"/>
  <c r="V905" i="5"/>
  <c r="E905" i="5"/>
  <c r="V906" i="5"/>
  <c r="E906" i="5"/>
  <c r="X906" i="5" s="1"/>
  <c r="V907" i="5"/>
  <c r="E907" i="5"/>
  <c r="V908" i="5"/>
  <c r="E908" i="5"/>
  <c r="V909" i="5"/>
  <c r="E909" i="5"/>
  <c r="V910" i="5"/>
  <c r="E910" i="5"/>
  <c r="V911" i="5"/>
  <c r="E911" i="5"/>
  <c r="V912" i="5"/>
  <c r="E912" i="5"/>
  <c r="V913" i="5"/>
  <c r="E913" i="5"/>
  <c r="V914" i="5"/>
  <c r="E914" i="5"/>
  <c r="V915" i="5"/>
  <c r="E915" i="5"/>
  <c r="V916" i="5"/>
  <c r="E916" i="5"/>
  <c r="V917" i="5"/>
  <c r="E917" i="5"/>
  <c r="X917" i="5" s="1"/>
  <c r="V918" i="5"/>
  <c r="E918" i="5"/>
  <c r="V919" i="5"/>
  <c r="E919" i="5"/>
  <c r="V920" i="5"/>
  <c r="E920" i="5"/>
  <c r="V921" i="5"/>
  <c r="E921" i="5"/>
  <c r="X921" i="5" s="1"/>
  <c r="V922" i="5"/>
  <c r="E922" i="5"/>
  <c r="X922" i="5" s="1"/>
  <c r="V923" i="5"/>
  <c r="E923" i="5"/>
  <c r="V924" i="5"/>
  <c r="E924" i="5"/>
  <c r="V925" i="5"/>
  <c r="E925" i="5"/>
  <c r="V926" i="5"/>
  <c r="E926" i="5"/>
  <c r="X926" i="5" s="1"/>
  <c r="V927" i="5"/>
  <c r="E927" i="5"/>
  <c r="V928" i="5"/>
  <c r="E928" i="5"/>
  <c r="V929" i="5"/>
  <c r="E929" i="5"/>
  <c r="V930" i="5"/>
  <c r="E930" i="5"/>
  <c r="V931" i="5"/>
  <c r="E931" i="5"/>
  <c r="V932" i="5"/>
  <c r="E932" i="5"/>
  <c r="V933" i="5"/>
  <c r="E933" i="5"/>
  <c r="V934" i="5"/>
  <c r="E934" i="5"/>
  <c r="V935" i="5"/>
  <c r="E935" i="5"/>
  <c r="V936" i="5"/>
  <c r="E936" i="5"/>
  <c r="X936" i="5" s="1"/>
  <c r="V937" i="5"/>
  <c r="E937" i="5"/>
  <c r="V938" i="5"/>
  <c r="E938" i="5"/>
  <c r="V939" i="5"/>
  <c r="E939" i="5"/>
  <c r="V940" i="5"/>
  <c r="E940" i="5"/>
  <c r="V941" i="5"/>
  <c r="E941" i="5"/>
  <c r="X941" i="5" s="1"/>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X957" i="5" s="1"/>
  <c r="V958" i="5"/>
  <c r="E958" i="5"/>
  <c r="V959" i="5"/>
  <c r="E959" i="5"/>
  <c r="V960" i="5"/>
  <c r="E960" i="5"/>
  <c r="V961" i="5"/>
  <c r="E961" i="5"/>
  <c r="X961" i="5" s="1"/>
  <c r="V962" i="5"/>
  <c r="E962" i="5"/>
  <c r="X962" i="5" s="1"/>
  <c r="V963" i="5"/>
  <c r="E963" i="5"/>
  <c r="V964" i="5"/>
  <c r="E964" i="5"/>
  <c r="V965" i="5"/>
  <c r="E965" i="5"/>
  <c r="V966" i="5"/>
  <c r="E966" i="5"/>
  <c r="X966" i="5" s="1"/>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X982" i="5" s="1"/>
  <c r="V983" i="5"/>
  <c r="E983" i="5"/>
  <c r="V984" i="5"/>
  <c r="E984" i="5"/>
  <c r="V985" i="5"/>
  <c r="E985" i="5"/>
  <c r="V986" i="5"/>
  <c r="E986" i="5"/>
  <c r="V987" i="5"/>
  <c r="E987" i="5"/>
  <c r="V988" i="5"/>
  <c r="E988" i="5"/>
  <c r="V989" i="5"/>
  <c r="E989" i="5"/>
  <c r="V990" i="5"/>
  <c r="E990" i="5"/>
  <c r="V991" i="5"/>
  <c r="E991" i="5"/>
  <c r="X991" i="5" s="1"/>
  <c r="V992" i="5"/>
  <c r="E992" i="5"/>
  <c r="V993" i="5"/>
  <c r="E993" i="5"/>
  <c r="V994" i="5"/>
  <c r="E994" i="5"/>
  <c r="V995" i="5"/>
  <c r="E995" i="5"/>
  <c r="V996" i="5"/>
  <c r="E996" i="5"/>
  <c r="V997" i="5"/>
  <c r="E997" i="5"/>
  <c r="X997" i="5" s="1"/>
  <c r="V998" i="5"/>
  <c r="E998" i="5"/>
  <c r="V999" i="5"/>
  <c r="E999" i="5"/>
  <c r="V1000" i="5"/>
  <c r="E1000" i="5"/>
  <c r="V1001" i="5"/>
  <c r="E1001" i="5"/>
  <c r="X1001" i="5" s="1"/>
  <c r="V1002" i="5"/>
  <c r="E1002" i="5"/>
  <c r="X1002" i="5" s="1"/>
  <c r="V1003" i="5"/>
  <c r="E1003" i="5"/>
  <c r="V1004" i="5"/>
  <c r="E1004" i="5"/>
  <c r="V1005" i="5"/>
  <c r="E1005" i="5"/>
  <c r="V1006" i="5"/>
  <c r="E1006" i="5"/>
  <c r="X1006" i="5" s="1"/>
  <c r="V1007" i="5"/>
  <c r="E1007" i="5"/>
  <c r="V1008" i="5"/>
  <c r="E1008" i="5"/>
  <c r="V1009" i="5"/>
  <c r="E1009" i="5"/>
  <c r="V1010" i="5"/>
  <c r="E1010" i="5"/>
  <c r="V1011" i="5"/>
  <c r="E1011" i="5"/>
  <c r="X1011" i="5" s="1"/>
  <c r="V1012" i="5"/>
  <c r="E1012" i="5"/>
  <c r="V1013" i="5"/>
  <c r="E1013" i="5"/>
  <c r="V1014" i="5"/>
  <c r="E1014" i="5"/>
  <c r="V1015" i="5"/>
  <c r="E1015" i="5"/>
  <c r="V1016" i="5"/>
  <c r="E1016" i="5"/>
  <c r="V1017" i="5"/>
  <c r="E1017" i="5"/>
  <c r="V1018" i="5"/>
  <c r="E1018" i="5"/>
  <c r="V1019" i="5"/>
  <c r="E1019" i="5"/>
  <c r="V1020" i="5"/>
  <c r="E1020" i="5"/>
  <c r="V1021" i="5"/>
  <c r="E1021" i="5"/>
  <c r="V1022" i="5"/>
  <c r="E1022" i="5"/>
  <c r="X1022" i="5" s="1"/>
  <c r="V1023" i="5"/>
  <c r="E1023" i="5"/>
  <c r="V1024" i="5"/>
  <c r="E1024" i="5"/>
  <c r="V1025" i="5"/>
  <c r="E1025" i="5"/>
  <c r="V1026" i="5"/>
  <c r="E1026" i="5"/>
  <c r="X1026" i="5" s="1"/>
  <c r="V1027" i="5"/>
  <c r="E1027" i="5"/>
  <c r="X1027" i="5" s="1"/>
  <c r="V1028" i="5"/>
  <c r="E1028" i="5"/>
  <c r="V1029" i="5"/>
  <c r="E1029" i="5"/>
  <c r="V1030" i="5"/>
  <c r="E1030" i="5"/>
  <c r="V1031" i="5"/>
  <c r="E1031" i="5"/>
  <c r="X1031" i="5" s="1"/>
  <c r="V1032" i="5"/>
  <c r="E1032" i="5"/>
  <c r="V1033" i="5"/>
  <c r="E1033" i="5"/>
  <c r="V1034" i="5"/>
  <c r="E1034" i="5"/>
  <c r="V1035" i="5"/>
  <c r="E1035" i="5"/>
  <c r="V1036" i="5"/>
  <c r="E1036" i="5"/>
  <c r="V1037" i="5"/>
  <c r="E1037" i="5"/>
  <c r="V1038" i="5"/>
  <c r="E1038" i="5"/>
  <c r="V1039" i="5"/>
  <c r="E1039" i="5"/>
  <c r="V1040" i="5"/>
  <c r="E1040" i="5"/>
  <c r="V1041" i="5"/>
  <c r="E1041" i="5"/>
  <c r="X1041" i="5" s="1"/>
  <c r="V1042" i="5"/>
  <c r="E1042" i="5"/>
  <c r="X1042" i="5" s="1"/>
  <c r="V1043" i="5"/>
  <c r="E1043" i="5"/>
  <c r="V1044" i="5"/>
  <c r="E1044" i="5"/>
  <c r="V1045" i="5"/>
  <c r="E1045" i="5"/>
  <c r="V1046" i="5"/>
  <c r="E1046" i="5"/>
  <c r="X1046" i="5" s="1"/>
  <c r="V1047" i="5"/>
  <c r="E1047" i="5"/>
  <c r="X1047" i="5" s="1"/>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X1062" i="5" s="1"/>
  <c r="V1063" i="5"/>
  <c r="E1063" i="5"/>
  <c r="V1064" i="5"/>
  <c r="E1064" i="5"/>
  <c r="V1065" i="5"/>
  <c r="E1065" i="5"/>
  <c r="V1066" i="5"/>
  <c r="E1066" i="5"/>
  <c r="X1066" i="5" s="1"/>
  <c r="V1067" i="5"/>
  <c r="E1067" i="5"/>
  <c r="V1068" i="5"/>
  <c r="E1068" i="5"/>
  <c r="V1069" i="5"/>
  <c r="E1069" i="5"/>
  <c r="V1070" i="5"/>
  <c r="E1070" i="5"/>
  <c r="V1071" i="5"/>
  <c r="E1071" i="5"/>
  <c r="V1072" i="5"/>
  <c r="E1072" i="5"/>
  <c r="V1073" i="5"/>
  <c r="E1073" i="5"/>
  <c r="V1074" i="5"/>
  <c r="E1074" i="5"/>
  <c r="V1075" i="5"/>
  <c r="E1075" i="5"/>
  <c r="V1076" i="5"/>
  <c r="E1076" i="5"/>
  <c r="V1077" i="5"/>
  <c r="E1077" i="5"/>
  <c r="X1077" i="5" s="1"/>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X1101" i="5" s="1"/>
  <c r="V1102" i="5"/>
  <c r="E1102" i="5"/>
  <c r="X1102" i="5" s="1"/>
  <c r="V1103" i="5"/>
  <c r="E1103" i="5"/>
  <c r="V1104" i="5"/>
  <c r="E1104" i="5"/>
  <c r="V1105" i="5"/>
  <c r="E1105" i="5"/>
  <c r="V1106" i="5"/>
  <c r="E1106" i="5"/>
  <c r="V1107" i="5"/>
  <c r="E1107" i="5"/>
  <c r="V1108" i="5"/>
  <c r="E1108" i="5"/>
  <c r="V1109" i="5"/>
  <c r="E1109" i="5"/>
  <c r="V1110" i="5"/>
  <c r="E1110" i="5"/>
  <c r="V1111" i="5"/>
  <c r="E1111" i="5"/>
  <c r="X1111" i="5" s="1"/>
  <c r="V1112" i="5"/>
  <c r="E1112" i="5"/>
  <c r="V1113" i="5"/>
  <c r="E1113" i="5"/>
  <c r="V1114" i="5"/>
  <c r="E1114" i="5"/>
  <c r="V1115" i="5"/>
  <c r="E1115" i="5"/>
  <c r="V1116" i="5"/>
  <c r="E1116" i="5"/>
  <c r="V1117" i="5"/>
  <c r="E1117" i="5"/>
  <c r="X1117" i="5" s="1"/>
  <c r="V1118" i="5"/>
  <c r="E1118" i="5"/>
  <c r="V1119" i="5"/>
  <c r="E1119" i="5"/>
  <c r="V1120" i="5"/>
  <c r="E1120" i="5"/>
  <c r="V1121" i="5"/>
  <c r="E1121" i="5"/>
  <c r="V1122" i="5"/>
  <c r="E1122" i="5"/>
  <c r="V1123" i="5"/>
  <c r="E1123" i="5"/>
  <c r="V1124" i="5"/>
  <c r="E1124" i="5"/>
  <c r="V1125" i="5"/>
  <c r="E1125" i="5"/>
  <c r="V1126" i="5"/>
  <c r="E1126" i="5"/>
  <c r="X1126" i="5" s="1"/>
  <c r="V1127" i="5"/>
  <c r="E1127" i="5"/>
  <c r="V1128" i="5"/>
  <c r="E1128" i="5"/>
  <c r="V1129" i="5"/>
  <c r="E1129" i="5"/>
  <c r="V1130" i="5"/>
  <c r="E1130" i="5"/>
  <c r="V1131" i="5"/>
  <c r="E1131" i="5"/>
  <c r="V1132" i="5"/>
  <c r="E1132" i="5"/>
  <c r="X1132" i="5" s="1"/>
  <c r="V1133" i="5"/>
  <c r="E1133" i="5"/>
  <c r="V1134" i="5"/>
  <c r="E1134" i="5"/>
  <c r="V1135" i="5"/>
  <c r="E1135" i="5"/>
  <c r="V1136" i="5"/>
  <c r="E1136" i="5"/>
  <c r="V1137" i="5"/>
  <c r="E1137" i="5"/>
  <c r="V1138" i="5"/>
  <c r="E1138" i="5"/>
  <c r="V1139" i="5"/>
  <c r="E1139" i="5"/>
  <c r="V1140" i="5"/>
  <c r="E1140" i="5"/>
  <c r="V1141" i="5"/>
  <c r="E1141" i="5"/>
  <c r="V1142" i="5"/>
  <c r="E1142" i="5"/>
  <c r="X1142" i="5" s="1"/>
  <c r="V1143" i="5"/>
  <c r="E1143" i="5"/>
  <c r="V1144" i="5"/>
  <c r="E1144" i="5"/>
  <c r="V1145" i="5"/>
  <c r="E1145" i="5"/>
  <c r="V1146" i="5"/>
  <c r="E1146" i="5"/>
  <c r="V1147" i="5"/>
  <c r="E1147" i="5"/>
  <c r="X1147" i="5" s="1"/>
  <c r="V1148" i="5"/>
  <c r="E1148" i="5"/>
  <c r="V1149" i="5"/>
  <c r="E1149" i="5"/>
  <c r="V1150" i="5"/>
  <c r="E1150" i="5"/>
  <c r="V1151" i="5"/>
  <c r="E1151" i="5"/>
  <c r="X1151" i="5" s="1"/>
  <c r="V1152" i="5"/>
  <c r="E1152" i="5"/>
  <c r="X1152" i="5" s="1"/>
  <c r="V1153" i="5"/>
  <c r="E1153" i="5"/>
  <c r="V1154" i="5"/>
  <c r="E1154" i="5"/>
  <c r="V1155" i="5"/>
  <c r="E1155" i="5"/>
  <c r="V1156" i="5"/>
  <c r="E1156" i="5"/>
  <c r="V1157" i="5"/>
  <c r="E1157" i="5"/>
  <c r="V1158" i="5"/>
  <c r="E1158" i="5"/>
  <c r="V1159" i="5"/>
  <c r="E1159" i="5"/>
  <c r="V1160" i="5"/>
  <c r="E1160" i="5"/>
  <c r="V1161" i="5"/>
  <c r="E1161" i="5"/>
  <c r="X1161" i="5" s="1"/>
  <c r="V1162" i="5"/>
  <c r="E1162" i="5"/>
  <c r="V1163" i="5"/>
  <c r="E1163" i="5"/>
  <c r="V1164" i="5"/>
  <c r="E1164" i="5"/>
  <c r="V1165" i="5"/>
  <c r="E1165" i="5"/>
  <c r="V1166" i="5"/>
  <c r="E1166" i="5"/>
  <c r="X1166" i="5" s="1"/>
  <c r="V1167" i="5"/>
  <c r="E1167" i="5"/>
  <c r="V1168" i="5"/>
  <c r="E1168" i="5"/>
  <c r="V1169" i="5"/>
  <c r="E1169" i="5"/>
  <c r="V1170" i="5"/>
  <c r="E1170" i="5"/>
  <c r="V1171" i="5"/>
  <c r="E1171" i="5"/>
  <c r="V1172" i="5"/>
  <c r="E1172" i="5"/>
  <c r="X1172" i="5" s="1"/>
  <c r="V1173" i="5"/>
  <c r="E1173" i="5"/>
  <c r="V1174" i="5"/>
  <c r="E1174" i="5"/>
  <c r="V1175" i="5"/>
  <c r="E1175" i="5"/>
  <c r="V1176" i="5"/>
  <c r="E1176" i="5"/>
  <c r="V1177" i="5"/>
  <c r="E1177" i="5"/>
  <c r="X1177" i="5" s="1"/>
  <c r="V1178" i="5"/>
  <c r="E1178" i="5"/>
  <c r="V1179" i="5"/>
  <c r="E1179" i="5"/>
  <c r="V1180" i="5"/>
  <c r="E1180" i="5"/>
  <c r="V1181" i="5"/>
  <c r="E1181" i="5"/>
  <c r="V1182" i="5"/>
  <c r="E1182" i="5"/>
  <c r="V1183" i="5"/>
  <c r="E1183" i="5"/>
  <c r="V1184" i="5"/>
  <c r="E1184" i="5"/>
  <c r="V1185" i="5"/>
  <c r="E1185" i="5"/>
  <c r="V1186" i="5"/>
  <c r="E1186" i="5"/>
  <c r="X1186" i="5" s="1"/>
  <c r="V1187" i="5"/>
  <c r="E1187" i="5"/>
  <c r="V1188" i="5"/>
  <c r="E1188" i="5"/>
  <c r="V1189" i="5"/>
  <c r="E1189" i="5"/>
  <c r="V1190" i="5"/>
  <c r="E1190" i="5"/>
  <c r="V1191" i="5"/>
  <c r="E1191" i="5"/>
  <c r="V1192" i="5"/>
  <c r="E1192" i="5"/>
  <c r="X1192" i="5" s="1"/>
  <c r="V1193" i="5"/>
  <c r="E1193" i="5"/>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X1216" i="5" s="1"/>
  <c r="V1217" i="5"/>
  <c r="E1217" i="5"/>
  <c r="V1218" i="5"/>
  <c r="E1218" i="5"/>
  <c r="V1219" i="5"/>
  <c r="E1219" i="5"/>
  <c r="V1220" i="5"/>
  <c r="E1220" i="5"/>
  <c r="V1221" i="5"/>
  <c r="E1221" i="5"/>
  <c r="V1222" i="5"/>
  <c r="E1222" i="5"/>
  <c r="V1223" i="5"/>
  <c r="E1223" i="5"/>
  <c r="V1224" i="5"/>
  <c r="E1224" i="5"/>
  <c r="V1225" i="5"/>
  <c r="E1225" i="5"/>
  <c r="V1226" i="5"/>
  <c r="E1226" i="5"/>
  <c r="V1227" i="5"/>
  <c r="E1227" i="5"/>
  <c r="X1227" i="5" s="1"/>
  <c r="V1228" i="5"/>
  <c r="E1228" i="5"/>
  <c r="V1229" i="5"/>
  <c r="E1229" i="5"/>
  <c r="V1230" i="5"/>
  <c r="E1230" i="5"/>
  <c r="V1231" i="5"/>
  <c r="E1231" i="5"/>
  <c r="V1232" i="5"/>
  <c r="E1232" i="5"/>
  <c r="X1232" i="5" s="1"/>
  <c r="V1233" i="5"/>
  <c r="E1233" i="5"/>
  <c r="V1234" i="5"/>
  <c r="E1234" i="5"/>
  <c r="V1235" i="5"/>
  <c r="E1235" i="5"/>
  <c r="V1236" i="5"/>
  <c r="E1236" i="5"/>
  <c r="V1237" i="5"/>
  <c r="E1237" i="5"/>
  <c r="V1238" i="5"/>
  <c r="E1238" i="5"/>
  <c r="V1239" i="5"/>
  <c r="E1239" i="5"/>
  <c r="V1240" i="5"/>
  <c r="E1240" i="5"/>
  <c r="V1241" i="5"/>
  <c r="E1241" i="5"/>
  <c r="X1241" i="5" s="1"/>
  <c r="V1242" i="5"/>
  <c r="E1242" i="5"/>
  <c r="V1243" i="5"/>
  <c r="E1243" i="5"/>
  <c r="V1244" i="5"/>
  <c r="E1244" i="5"/>
  <c r="V1245" i="5"/>
  <c r="E1245" i="5"/>
  <c r="V1246" i="5"/>
  <c r="E1246" i="5"/>
  <c r="V1247" i="5"/>
  <c r="E1247" i="5"/>
  <c r="V1248" i="5"/>
  <c r="E1248" i="5"/>
  <c r="V1249" i="5"/>
  <c r="E1249" i="5"/>
  <c r="V1250" i="5"/>
  <c r="E1250" i="5"/>
  <c r="V1251" i="5"/>
  <c r="E1251" i="5"/>
  <c r="V1252" i="5"/>
  <c r="E1252" i="5"/>
  <c r="X1252" i="5" s="1"/>
  <c r="V1253" i="5"/>
  <c r="E1253" i="5"/>
  <c r="V1254" i="5"/>
  <c r="E1254" i="5"/>
  <c r="V1255" i="5"/>
  <c r="E1255" i="5"/>
  <c r="V1256" i="5"/>
  <c r="E1256" i="5"/>
  <c r="X1256" i="5" s="1"/>
  <c r="V1257" i="5"/>
  <c r="E1257" i="5"/>
  <c r="X1257" i="5" s="1"/>
  <c r="V1258" i="5"/>
  <c r="E1258" i="5"/>
  <c r="V1259" i="5"/>
  <c r="E1259" i="5"/>
  <c r="V1260" i="5"/>
  <c r="E1260" i="5"/>
  <c r="V1261" i="5"/>
  <c r="E1261" i="5"/>
  <c r="X1261" i="5" s="1"/>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X1276" i="5" s="1"/>
  <c r="V1277" i="5"/>
  <c r="E1277" i="5"/>
  <c r="X1277" i="5" s="1"/>
  <c r="V1278" i="5"/>
  <c r="E1278" i="5"/>
  <c r="V1279" i="5"/>
  <c r="E1279" i="5"/>
  <c r="V1280" i="5"/>
  <c r="E1280" i="5"/>
  <c r="V1281" i="5"/>
  <c r="E1281" i="5"/>
  <c r="X1281" i="5" s="1"/>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X1296" i="5" s="1"/>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X1312" i="5" s="1"/>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X1332" i="5" s="1"/>
  <c r="V1333" i="5"/>
  <c r="E1333" i="5"/>
  <c r="V1334" i="5"/>
  <c r="E1334" i="5"/>
  <c r="V1335" i="5"/>
  <c r="E1335" i="5"/>
  <c r="V1336" i="5"/>
  <c r="E1336" i="5"/>
  <c r="X1336" i="5" s="1"/>
  <c r="V1337" i="5"/>
  <c r="E1337" i="5"/>
  <c r="X1337" i="5" s="1"/>
  <c r="V1338" i="5"/>
  <c r="E1338" i="5"/>
  <c r="V1339" i="5"/>
  <c r="E1339" i="5"/>
  <c r="V1340" i="5"/>
  <c r="E1340" i="5"/>
  <c r="V1341" i="5"/>
  <c r="E1341" i="5"/>
  <c r="V1342" i="5"/>
  <c r="E1342" i="5"/>
  <c r="X1342" i="5" s="1"/>
  <c r="V1343" i="5"/>
  <c r="E1343" i="5"/>
  <c r="V1344" i="5"/>
  <c r="E1344" i="5"/>
  <c r="V1345" i="5"/>
  <c r="E1345" i="5"/>
  <c r="V1346" i="5"/>
  <c r="E1346" i="5"/>
  <c r="V1347" i="5"/>
  <c r="E1347" i="5"/>
  <c r="V1348" i="5"/>
  <c r="E1348" i="5"/>
  <c r="V1349" i="5"/>
  <c r="E1349" i="5"/>
  <c r="V1350" i="5"/>
  <c r="E1350" i="5"/>
  <c r="V1351" i="5"/>
  <c r="E1351" i="5"/>
  <c r="X1351" i="5" s="1"/>
  <c r="V1352" i="5"/>
  <c r="E1352" i="5"/>
  <c r="V1353" i="5"/>
  <c r="E1353" i="5"/>
  <c r="V1354" i="5"/>
  <c r="E1354" i="5"/>
  <c r="V1355" i="5"/>
  <c r="E1355" i="5"/>
  <c r="V1356" i="5"/>
  <c r="E1356" i="5"/>
  <c r="V1357" i="5"/>
  <c r="E1357" i="5"/>
  <c r="X1357" i="5" s="1"/>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X1371" i="5" s="1"/>
  <c r="V1372" i="5"/>
  <c r="E1372" i="5"/>
  <c r="V1373" i="5"/>
  <c r="E1373" i="5"/>
  <c r="V1374" i="5"/>
  <c r="E1374" i="5"/>
  <c r="V1375" i="5"/>
  <c r="E1375" i="5"/>
  <c r="V1376" i="5"/>
  <c r="E1376" i="5"/>
  <c r="V1377" i="5"/>
  <c r="E1377" i="5"/>
  <c r="X1377" i="5" s="1"/>
  <c r="V1378" i="5"/>
  <c r="E1378" i="5"/>
  <c r="V1379" i="5"/>
  <c r="E1379" i="5"/>
  <c r="V1380" i="5"/>
  <c r="E1380" i="5"/>
  <c r="V1381" i="5"/>
  <c r="E1381" i="5"/>
  <c r="V1382" i="5"/>
  <c r="E1382" i="5"/>
  <c r="V1383" i="5"/>
  <c r="E1383" i="5"/>
  <c r="V1384" i="5"/>
  <c r="E1384" i="5"/>
  <c r="V1385" i="5"/>
  <c r="E1385" i="5"/>
  <c r="V1386" i="5"/>
  <c r="E1386" i="5"/>
  <c r="V1387" i="5"/>
  <c r="E1387" i="5"/>
  <c r="X1387" i="5" s="1"/>
  <c r="V1388" i="5"/>
  <c r="E1388" i="5"/>
  <c r="V1389" i="5"/>
  <c r="E1389" i="5"/>
  <c r="V1390" i="5"/>
  <c r="E1390" i="5"/>
  <c r="V1391" i="5"/>
  <c r="E1391" i="5"/>
  <c r="V1392" i="5"/>
  <c r="E1392" i="5"/>
  <c r="V1393" i="5"/>
  <c r="E1393" i="5"/>
  <c r="V1394" i="5"/>
  <c r="E1394" i="5"/>
  <c r="V1395" i="5"/>
  <c r="E1395" i="5"/>
  <c r="V1396" i="5"/>
  <c r="E1396" i="5"/>
  <c r="V1397" i="5"/>
  <c r="E1397" i="5"/>
  <c r="X1397" i="5" s="1"/>
  <c r="V1398" i="5"/>
  <c r="E1398" i="5"/>
  <c r="V1399" i="5"/>
  <c r="E1399" i="5"/>
  <c r="V1400" i="5"/>
  <c r="E1400" i="5"/>
  <c r="V1401" i="5"/>
  <c r="E1401" i="5"/>
  <c r="V1402" i="5"/>
  <c r="E1402" i="5"/>
  <c r="V1403" i="5"/>
  <c r="E1403" i="5"/>
  <c r="V1404" i="5"/>
  <c r="E1404" i="5"/>
  <c r="V1405" i="5"/>
  <c r="E1405" i="5"/>
  <c r="V1406" i="5"/>
  <c r="E1406" i="5"/>
  <c r="X1406" i="5" s="1"/>
  <c r="V1407" i="5"/>
  <c r="E1407" i="5"/>
  <c r="V1408" i="5"/>
  <c r="E1408" i="5"/>
  <c r="V1409" i="5"/>
  <c r="E1409" i="5"/>
  <c r="V1410" i="5"/>
  <c r="E1410" i="5"/>
  <c r="V1411" i="5"/>
  <c r="E1411" i="5"/>
  <c r="X1411" i="5" s="1"/>
  <c r="V1412" i="5"/>
  <c r="E1412" i="5"/>
  <c r="V1413" i="5"/>
  <c r="E1413" i="5"/>
  <c r="V1414" i="5"/>
  <c r="E1414" i="5"/>
  <c r="V1415" i="5"/>
  <c r="E1415" i="5"/>
  <c r="V1416" i="5"/>
  <c r="E1416" i="5"/>
  <c r="V1417" i="5"/>
  <c r="E1417" i="5"/>
  <c r="V1418" i="5"/>
  <c r="E1418" i="5"/>
  <c r="V1419" i="5"/>
  <c r="E1419" i="5"/>
  <c r="V1420" i="5"/>
  <c r="E1420" i="5"/>
  <c r="V1421" i="5"/>
  <c r="E1421" i="5"/>
  <c r="V1422" i="5"/>
  <c r="E1422" i="5"/>
  <c r="X1422" i="5" s="1"/>
  <c r="V1423" i="5"/>
  <c r="E1423" i="5"/>
  <c r="V1424" i="5"/>
  <c r="E1424" i="5"/>
  <c r="V1425" i="5"/>
  <c r="E1425" i="5"/>
  <c r="V1426" i="5"/>
  <c r="E1426" i="5"/>
  <c r="V1427" i="5"/>
  <c r="E1427" i="5"/>
  <c r="X1427" i="5" s="1"/>
  <c r="V1428" i="5"/>
  <c r="E1428" i="5"/>
  <c r="V1429" i="5"/>
  <c r="E1429" i="5"/>
  <c r="V1430" i="5"/>
  <c r="E1430" i="5"/>
  <c r="V1431" i="5"/>
  <c r="E1431" i="5"/>
  <c r="X1431" i="5" s="1"/>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X1446" i="5" s="1"/>
  <c r="V1447" i="5"/>
  <c r="E1447" i="5"/>
  <c r="X1447" i="5" s="1"/>
  <c r="V1448" i="5"/>
  <c r="E1448" i="5"/>
  <c r="V1449" i="5"/>
  <c r="E1449" i="5"/>
  <c r="V1450" i="5"/>
  <c r="E1450" i="5"/>
  <c r="V1451" i="5"/>
  <c r="E1451" i="5"/>
  <c r="X1451" i="5" s="1"/>
  <c r="V1452" i="5"/>
  <c r="E1452" i="5"/>
  <c r="V1453" i="5"/>
  <c r="E1453" i="5"/>
  <c r="V1454" i="5"/>
  <c r="E1454" i="5"/>
  <c r="V1455" i="5"/>
  <c r="E1455" i="5"/>
  <c r="V1456" i="5"/>
  <c r="E1456" i="5"/>
  <c r="V1457" i="5"/>
  <c r="E1457" i="5"/>
  <c r="V1458" i="5"/>
  <c r="E1458" i="5"/>
  <c r="V1459" i="5"/>
  <c r="E1459" i="5"/>
  <c r="V1460" i="5"/>
  <c r="E1460" i="5"/>
  <c r="V1461" i="5"/>
  <c r="E1461" i="5"/>
  <c r="V1462" i="5"/>
  <c r="E1462" i="5"/>
  <c r="X1462" i="5" s="1"/>
  <c r="V1463" i="5"/>
  <c r="E1463" i="5"/>
  <c r="V1464" i="5"/>
  <c r="E1464" i="5"/>
  <c r="V1465" i="5"/>
  <c r="E1465" i="5"/>
  <c r="V1466" i="5"/>
  <c r="E1466" i="5"/>
  <c r="V1467" i="5"/>
  <c r="E1467" i="5"/>
  <c r="X1467" i="5" s="1"/>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X1481" i="5" s="1"/>
  <c r="V1482" i="5"/>
  <c r="E1482" i="5"/>
  <c r="X1482" i="5" s="1"/>
  <c r="V1483" i="5"/>
  <c r="E1483" i="5"/>
  <c r="V1484" i="5"/>
  <c r="E1484" i="5"/>
  <c r="V1485" i="5"/>
  <c r="E1485" i="5"/>
  <c r="V1486" i="5"/>
  <c r="E1486" i="5"/>
  <c r="X1486" i="5" s="1"/>
  <c r="V1487" i="5"/>
  <c r="E1487" i="5"/>
  <c r="X1487" i="5" s="1"/>
  <c r="V1488" i="5"/>
  <c r="E1488" i="5"/>
  <c r="V1489" i="5"/>
  <c r="E1489" i="5"/>
  <c r="V1490" i="5"/>
  <c r="E1490" i="5"/>
  <c r="V1491" i="5"/>
  <c r="E1491" i="5"/>
  <c r="X1491" i="5" s="1"/>
  <c r="V1492" i="5"/>
  <c r="E1492" i="5"/>
  <c r="X1492" i="5" s="1"/>
  <c r="V1493" i="5"/>
  <c r="E1493" i="5"/>
  <c r="V1494" i="5"/>
  <c r="E1494" i="5"/>
  <c r="V1495" i="5"/>
  <c r="E1495" i="5"/>
  <c r="V1496" i="5"/>
  <c r="E1496" i="5"/>
  <c r="V1497" i="5"/>
  <c r="E1497" i="5"/>
  <c r="V1498" i="5"/>
  <c r="E1498" i="5"/>
  <c r="V1499" i="5"/>
  <c r="E1499" i="5"/>
  <c r="V1500" i="5"/>
  <c r="E1500" i="5"/>
  <c r="V1501" i="5"/>
  <c r="E1501" i="5"/>
  <c r="V1502" i="5"/>
  <c r="E1502" i="5"/>
  <c r="X1502" i="5" s="1"/>
  <c r="V1503" i="5"/>
  <c r="E1503" i="5"/>
  <c r="V1504" i="5"/>
  <c r="E1504" i="5"/>
  <c r="V1505" i="5"/>
  <c r="E1505" i="5"/>
  <c r="V1506" i="5"/>
  <c r="E1506" i="5"/>
  <c r="X1506" i="5" s="1"/>
  <c r="V1507" i="5"/>
  <c r="E1507" i="5"/>
  <c r="X1507" i="5" s="1"/>
  <c r="V1508" i="5"/>
  <c r="E1508" i="5"/>
  <c r="V1509" i="5"/>
  <c r="E1509" i="5"/>
  <c r="V1510" i="5"/>
  <c r="E1510" i="5"/>
  <c r="V1511" i="5"/>
  <c r="E1511" i="5"/>
  <c r="X1511" i="5" s="1"/>
  <c r="V1512" i="5"/>
  <c r="E1512" i="5"/>
  <c r="V1513" i="5"/>
  <c r="E1513" i="5"/>
  <c r="V1514" i="5"/>
  <c r="E1514" i="5"/>
  <c r="V1515" i="5"/>
  <c r="E1515" i="5"/>
  <c r="V1516" i="5"/>
  <c r="E1516" i="5"/>
  <c r="V1517" i="5"/>
  <c r="E1517" i="5"/>
  <c r="V1518" i="5"/>
  <c r="E1518" i="5"/>
  <c r="V1519" i="5"/>
  <c r="E1519" i="5"/>
  <c r="V1520" i="5"/>
  <c r="E1520" i="5"/>
  <c r="V1521" i="5"/>
  <c r="E1521" i="5"/>
  <c r="V1522" i="5"/>
  <c r="E1522" i="5"/>
  <c r="X1522" i="5" s="1"/>
  <c r="V1523" i="5"/>
  <c r="E1523" i="5"/>
  <c r="V1524" i="5"/>
  <c r="E1524" i="5"/>
  <c r="V1525" i="5"/>
  <c r="E1525" i="5"/>
  <c r="V1526" i="5"/>
  <c r="E1526" i="5"/>
  <c r="V1527" i="5"/>
  <c r="E1527" i="5"/>
  <c r="V1528" i="5"/>
  <c r="E1528" i="5"/>
  <c r="V1529" i="5"/>
  <c r="E1529" i="5"/>
  <c r="V1530" i="5"/>
  <c r="E1530" i="5"/>
  <c r="V1531" i="5"/>
  <c r="E1531" i="5"/>
  <c r="X1531" i="5" s="1"/>
  <c r="V1532" i="5"/>
  <c r="E1532" i="5"/>
  <c r="V1533" i="5"/>
  <c r="E1533" i="5"/>
  <c r="V1534" i="5"/>
  <c r="E1534" i="5"/>
  <c r="V1535" i="5"/>
  <c r="E1535" i="5"/>
  <c r="V1536" i="5"/>
  <c r="E1536" i="5"/>
  <c r="V1537" i="5"/>
  <c r="E1537" i="5"/>
  <c r="X1537" i="5" s="1"/>
  <c r="V1538" i="5"/>
  <c r="E1538" i="5"/>
  <c r="V1539" i="5"/>
  <c r="E1539" i="5"/>
  <c r="V1540" i="5"/>
  <c r="E1540" i="5"/>
  <c r="V1541" i="5"/>
  <c r="E1541" i="5"/>
  <c r="V1542" i="5"/>
  <c r="E1542" i="5"/>
  <c r="V1543" i="5"/>
  <c r="E1543" i="5"/>
  <c r="V1544" i="5"/>
  <c r="E1544" i="5"/>
  <c r="V1545" i="5"/>
  <c r="E1545" i="5"/>
  <c r="V1546" i="5"/>
  <c r="E1546" i="5"/>
  <c r="X1546" i="5" s="1"/>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X1561" i="5" s="1"/>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X1581" i="5" s="1"/>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X1617" i="5" s="1"/>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X1632" i="5" s="1"/>
  <c r="V1633" i="5"/>
  <c r="E1633" i="5"/>
  <c r="V1634" i="5"/>
  <c r="E1634" i="5"/>
  <c r="V1635" i="5"/>
  <c r="E1635" i="5"/>
  <c r="V1636" i="5"/>
  <c r="E1636" i="5"/>
  <c r="X1636" i="5" s="1"/>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X1656" i="5" s="1"/>
  <c r="V1657" i="5"/>
  <c r="E1657" i="5"/>
  <c r="V1658" i="5"/>
  <c r="E1658" i="5"/>
  <c r="V1659" i="5"/>
  <c r="E1659" i="5"/>
  <c r="V1660" i="5"/>
  <c r="E1660" i="5"/>
  <c r="V1661" i="5"/>
  <c r="E1661" i="5"/>
  <c r="X1661" i="5" s="1"/>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X1677" i="5" s="1"/>
  <c r="V1678" i="5"/>
  <c r="E1678" i="5"/>
  <c r="V1679" i="5"/>
  <c r="E1679" i="5"/>
  <c r="V1680" i="5"/>
  <c r="E1680" i="5"/>
  <c r="V1681" i="5"/>
  <c r="E1681" i="5"/>
  <c r="X1681" i="5" s="1"/>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X1696" i="5" s="1"/>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X1741" i="5" s="1"/>
  <c r="V1742" i="5"/>
  <c r="E1742" i="5"/>
  <c r="V1743" i="5"/>
  <c r="E1743" i="5"/>
  <c r="V1744" i="5"/>
  <c r="E1744" i="5"/>
  <c r="V1745" i="5"/>
  <c r="E1745" i="5"/>
  <c r="V1746" i="5"/>
  <c r="E1746" i="5"/>
  <c r="V1747" i="5"/>
  <c r="E1747" i="5"/>
  <c r="V1748" i="5"/>
  <c r="E1748" i="5"/>
  <c r="V1749" i="5"/>
  <c r="E1749" i="5"/>
  <c r="V1750" i="5"/>
  <c r="E1750" i="5"/>
  <c r="V1751" i="5"/>
  <c r="E1751" i="5"/>
  <c r="X1751" i="5" s="1"/>
  <c r="V1752" i="5"/>
  <c r="E1752" i="5"/>
  <c r="V1753" i="5"/>
  <c r="E1753" i="5"/>
  <c r="V1754" i="5"/>
  <c r="E1754" i="5"/>
  <c r="V1755" i="5"/>
  <c r="E1755" i="5"/>
  <c r="V1756" i="5"/>
  <c r="E1756" i="5"/>
  <c r="V1757" i="5"/>
  <c r="E1757" i="5"/>
  <c r="X1757" i="5" s="1"/>
  <c r="V1758" i="5"/>
  <c r="E1758" i="5"/>
  <c r="V1759" i="5"/>
  <c r="E1759" i="5"/>
  <c r="V1760" i="5"/>
  <c r="E1760" i="5"/>
  <c r="V1761" i="5"/>
  <c r="E1761" i="5"/>
  <c r="V1762" i="5"/>
  <c r="E1762" i="5"/>
  <c r="X1762" i="5" s="1"/>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X1777" i="5" s="1"/>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X1797" i="5" s="1"/>
  <c r="V1798" i="5"/>
  <c r="E1798" i="5"/>
  <c r="V1799" i="5"/>
  <c r="E1799" i="5"/>
  <c r="V1800" i="5"/>
  <c r="E1800" i="5"/>
  <c r="V1801" i="5"/>
  <c r="E1801" i="5"/>
  <c r="V1802" i="5"/>
  <c r="E1802" i="5"/>
  <c r="V1803" i="5"/>
  <c r="E1803" i="5"/>
  <c r="V1804" i="5"/>
  <c r="E1804" i="5"/>
  <c r="V1805" i="5"/>
  <c r="E1805" i="5"/>
  <c r="V1806" i="5"/>
  <c r="E1806" i="5"/>
  <c r="X1806" i="5" s="1"/>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X1827" i="5" s="1"/>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X1847" i="5" s="1"/>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X1871" i="5" s="1"/>
  <c r="V1872" i="5"/>
  <c r="E1872" i="5"/>
  <c r="V1873" i="5"/>
  <c r="E1873" i="5"/>
  <c r="V1874" i="5"/>
  <c r="E1874" i="5"/>
  <c r="V1875" i="5"/>
  <c r="E1875" i="5"/>
  <c r="V1876" i="5"/>
  <c r="E1876" i="5"/>
  <c r="V1877" i="5"/>
  <c r="E1877" i="5"/>
  <c r="X1877" i="5" s="1"/>
  <c r="V1878" i="5"/>
  <c r="E1878" i="5"/>
  <c r="V1879" i="5"/>
  <c r="E1879" i="5"/>
  <c r="V1880" i="5"/>
  <c r="E1880" i="5"/>
  <c r="V1881" i="5"/>
  <c r="E1881" i="5"/>
  <c r="V1882" i="5"/>
  <c r="E1882" i="5"/>
  <c r="V1883" i="5"/>
  <c r="E1883" i="5"/>
  <c r="V1884" i="5"/>
  <c r="E1884" i="5"/>
  <c r="V1885" i="5"/>
  <c r="E1885" i="5"/>
  <c r="V1886" i="5"/>
  <c r="E1886" i="5"/>
  <c r="X1886" i="5" s="1"/>
  <c r="V1887" i="5"/>
  <c r="E1887" i="5"/>
  <c r="X1887" i="5" s="1"/>
  <c r="V1888" i="5"/>
  <c r="E1888" i="5"/>
  <c r="V1889" i="5"/>
  <c r="E1889" i="5"/>
  <c r="V1890" i="5"/>
  <c r="E1890" i="5"/>
  <c r="V1891" i="5"/>
  <c r="E1891" i="5"/>
  <c r="X1891" i="5" s="1"/>
  <c r="V1892" i="5"/>
  <c r="E1892" i="5"/>
  <c r="V1893" i="5"/>
  <c r="E1893" i="5"/>
  <c r="V1894" i="5"/>
  <c r="E1894" i="5"/>
  <c r="V1895" i="5"/>
  <c r="E1895" i="5"/>
  <c r="V1896" i="5"/>
  <c r="E1896" i="5"/>
  <c r="V1897" i="5"/>
  <c r="E1897" i="5"/>
  <c r="V1898" i="5"/>
  <c r="E1898" i="5"/>
  <c r="V1899" i="5"/>
  <c r="E1899" i="5"/>
  <c r="V1900" i="5"/>
  <c r="E1900" i="5"/>
  <c r="V1901" i="5"/>
  <c r="E1901" i="5"/>
  <c r="X1901" i="5" s="1"/>
  <c r="V1902" i="5"/>
  <c r="E1902" i="5"/>
  <c r="V1903" i="5"/>
  <c r="E1903" i="5"/>
  <c r="V1904" i="5"/>
  <c r="E1904" i="5"/>
  <c r="V1905" i="5"/>
  <c r="E1905" i="5"/>
  <c r="V1906" i="5"/>
  <c r="E1906" i="5"/>
  <c r="X1906" i="5" s="1"/>
  <c r="V1907" i="5"/>
  <c r="E1907" i="5"/>
  <c r="X1907" i="5" s="1"/>
  <c r="V1908" i="5"/>
  <c r="E1908" i="5"/>
  <c r="V1909" i="5"/>
  <c r="E1909" i="5"/>
  <c r="V1910" i="5"/>
  <c r="E1910" i="5"/>
  <c r="V1911" i="5"/>
  <c r="E1911" i="5"/>
  <c r="X1911" i="5" s="1"/>
  <c r="V1912" i="5"/>
  <c r="E1912" i="5"/>
  <c r="X1912" i="5" s="1"/>
  <c r="V1913" i="5"/>
  <c r="E1913" i="5"/>
  <c r="V1914" i="5"/>
  <c r="E1914" i="5"/>
  <c r="V1915" i="5"/>
  <c r="E1915" i="5"/>
  <c r="V1916" i="5"/>
  <c r="E1916" i="5"/>
  <c r="X1916" i="5" s="1"/>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X1932" i="5" s="1"/>
  <c r="V1933" i="5"/>
  <c r="E1933" i="5"/>
  <c r="V1934" i="5"/>
  <c r="E1934" i="5"/>
  <c r="V1935" i="5"/>
  <c r="E1935" i="5"/>
  <c r="V1936" i="5"/>
  <c r="E1936" i="5"/>
  <c r="X1936" i="5" s="1"/>
  <c r="V1937" i="5"/>
  <c r="E1937" i="5"/>
  <c r="X1937" i="5" s="1"/>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X1956" i="5" s="1"/>
  <c r="V1957" i="5"/>
  <c r="E1957" i="5"/>
  <c r="X1957" i="5" s="1"/>
  <c r="V1958" i="5"/>
  <c r="E1958" i="5"/>
  <c r="V1959" i="5"/>
  <c r="E1959" i="5"/>
  <c r="V1960" i="5"/>
  <c r="E1960" i="5"/>
  <c r="V1961" i="5"/>
  <c r="E1961" i="5"/>
  <c r="X1961" i="5" s="1"/>
  <c r="V1962" i="5"/>
  <c r="E1962" i="5"/>
  <c r="V1963" i="5"/>
  <c r="E1963" i="5"/>
  <c r="V1964" i="5"/>
  <c r="E1964" i="5"/>
  <c r="V1965" i="5"/>
  <c r="E1965" i="5"/>
  <c r="V1966" i="5"/>
  <c r="E1966" i="5"/>
  <c r="V1967" i="5"/>
  <c r="E1967" i="5"/>
  <c r="V1968" i="5"/>
  <c r="E1968" i="5"/>
  <c r="V1969" i="5"/>
  <c r="E1969" i="5"/>
  <c r="V1970" i="5"/>
  <c r="E1970" i="5"/>
  <c r="V1971" i="5"/>
  <c r="E1971" i="5"/>
  <c r="V1972" i="5"/>
  <c r="E1972" i="5"/>
  <c r="X1972" i="5" s="1"/>
  <c r="V1973" i="5"/>
  <c r="E1973" i="5"/>
  <c r="V1974" i="5"/>
  <c r="E1974" i="5"/>
  <c r="V1975" i="5"/>
  <c r="E1975" i="5"/>
  <c r="V1976" i="5"/>
  <c r="E1976" i="5"/>
  <c r="X1976" i="5" s="1"/>
  <c r="V1977" i="5"/>
  <c r="E1977" i="5"/>
  <c r="X1977" i="5" s="1"/>
  <c r="V1978" i="5"/>
  <c r="E1978" i="5"/>
  <c r="V1979" i="5"/>
  <c r="E1979" i="5"/>
  <c r="V1980" i="5"/>
  <c r="E1980" i="5"/>
  <c r="V1981" i="5"/>
  <c r="E1981" i="5"/>
  <c r="X1981" i="5" s="1"/>
  <c r="V1982" i="5"/>
  <c r="E1982" i="5"/>
  <c r="V1983" i="5"/>
  <c r="E1983" i="5"/>
  <c r="V1984" i="5"/>
  <c r="E1984" i="5"/>
  <c r="V1985" i="5"/>
  <c r="E1985" i="5"/>
  <c r="V1986" i="5"/>
  <c r="E1986" i="5"/>
  <c r="V1987" i="5"/>
  <c r="E1987" i="5"/>
  <c r="V1988" i="5"/>
  <c r="E1988" i="5"/>
  <c r="V1989" i="5"/>
  <c r="E1989" i="5"/>
  <c r="V1990" i="5"/>
  <c r="E1990" i="5"/>
  <c r="V1991" i="5"/>
  <c r="E1991" i="5"/>
  <c r="V1992" i="5"/>
  <c r="E1992" i="5"/>
  <c r="X1992" i="5" s="1"/>
  <c r="V1993" i="5"/>
  <c r="E1993" i="5"/>
  <c r="V1994" i="5"/>
  <c r="E1994" i="5"/>
  <c r="V1995" i="5"/>
  <c r="E1995" i="5"/>
  <c r="V1996" i="5"/>
  <c r="E1996" i="5"/>
  <c r="X1996" i="5" s="1"/>
  <c r="V1997" i="5"/>
  <c r="E1997" i="5"/>
  <c r="X1997" i="5" s="1"/>
  <c r="V1998" i="5"/>
  <c r="E1998" i="5"/>
  <c r="V1999" i="5"/>
  <c r="E1999" i="5"/>
  <c r="V2000" i="5"/>
  <c r="E2000" i="5"/>
  <c r="V2001" i="5"/>
  <c r="E2001" i="5"/>
  <c r="X2001" i="5" s="1"/>
  <c r="V2002" i="5"/>
  <c r="E2002" i="5"/>
  <c r="V2003" i="5"/>
  <c r="E2003" i="5"/>
  <c r="V2004" i="5"/>
  <c r="E2004" i="5"/>
  <c r="V2005" i="5"/>
  <c r="E2005" i="5"/>
  <c r="V2006" i="5"/>
  <c r="E2006" i="5"/>
  <c r="V2007" i="5"/>
  <c r="E2007" i="5"/>
  <c r="X2007" i="5" s="1"/>
  <c r="V2008" i="5"/>
  <c r="E2008" i="5"/>
  <c r="V2009" i="5"/>
  <c r="E2009" i="5"/>
  <c r="V2010" i="5"/>
  <c r="E2010" i="5"/>
  <c r="V2011" i="5"/>
  <c r="E2011" i="5"/>
  <c r="X2011" i="5" s="1"/>
  <c r="V2012" i="5"/>
  <c r="E2012" i="5"/>
  <c r="V2013" i="5"/>
  <c r="E2013" i="5"/>
  <c r="V2014" i="5"/>
  <c r="E2014" i="5"/>
  <c r="V2015" i="5"/>
  <c r="E2015" i="5"/>
  <c r="V2016" i="5"/>
  <c r="E2016" i="5"/>
  <c r="V2017" i="5"/>
  <c r="E2017" i="5"/>
  <c r="X2017" i="5" s="1"/>
  <c r="V2018" i="5"/>
  <c r="E2018" i="5"/>
  <c r="V2019" i="5"/>
  <c r="E2019" i="5"/>
  <c r="V2020" i="5"/>
  <c r="E2020" i="5"/>
  <c r="V2021" i="5"/>
  <c r="E2021" i="5"/>
  <c r="V2022" i="5"/>
  <c r="E2022" i="5"/>
  <c r="V2023" i="5"/>
  <c r="E2023" i="5"/>
  <c r="V2024" i="5"/>
  <c r="E2024" i="5"/>
  <c r="V2025" i="5"/>
  <c r="E2025" i="5"/>
  <c r="V2026" i="5"/>
  <c r="E2026" i="5"/>
  <c r="V2027" i="5"/>
  <c r="E2027" i="5"/>
  <c r="X2027" i="5" s="1"/>
  <c r="V2028" i="5"/>
  <c r="E2028" i="5"/>
  <c r="V2029" i="5"/>
  <c r="E2029" i="5"/>
  <c r="V2030" i="5"/>
  <c r="E2030" i="5"/>
  <c r="V2031" i="5"/>
  <c r="E2031" i="5"/>
  <c r="X2031" i="5" s="1"/>
  <c r="V2032" i="5"/>
  <c r="E2032" i="5"/>
  <c r="X2032" i="5" s="1"/>
  <c r="V2033" i="5"/>
  <c r="E2033" i="5"/>
  <c r="V2034" i="5"/>
  <c r="E2034" i="5"/>
  <c r="V2035" i="5"/>
  <c r="E2035" i="5"/>
  <c r="V2036" i="5"/>
  <c r="E2036" i="5"/>
  <c r="V2037" i="5"/>
  <c r="E2037" i="5"/>
  <c r="X2037" i="5" s="1"/>
  <c r="V2038" i="5"/>
  <c r="E2038" i="5"/>
  <c r="V2039" i="5"/>
  <c r="E2039" i="5"/>
  <c r="V2040" i="5"/>
  <c r="E2040" i="5"/>
  <c r="V2041" i="5"/>
  <c r="E2041" i="5"/>
  <c r="V2042" i="5"/>
  <c r="E2042" i="5"/>
  <c r="V2043" i="5"/>
  <c r="E2043" i="5"/>
  <c r="V2044" i="5"/>
  <c r="E2044" i="5"/>
  <c r="V2045" i="5"/>
  <c r="E2045" i="5"/>
  <c r="V2046" i="5"/>
  <c r="E2046" i="5"/>
  <c r="V2047" i="5"/>
  <c r="E2047" i="5"/>
  <c r="X2047" i="5" s="1"/>
  <c r="V2048" i="5"/>
  <c r="E2048" i="5"/>
  <c r="V2049" i="5"/>
  <c r="E2049" i="5"/>
  <c r="V2050" i="5"/>
  <c r="E2050" i="5"/>
  <c r="V2051" i="5"/>
  <c r="E2051" i="5"/>
  <c r="X2051" i="5" s="1"/>
  <c r="V2052" i="5"/>
  <c r="E2052" i="5"/>
  <c r="V2053" i="5"/>
  <c r="E2053" i="5"/>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V2066" i="5"/>
  <c r="E2066" i="5"/>
  <c r="V2067" i="5"/>
  <c r="E2067" i="5"/>
  <c r="X2067" i="5" s="1"/>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X2081" i="5" s="1"/>
  <c r="V2082" i="5"/>
  <c r="E2082" i="5"/>
  <c r="V2083" i="5"/>
  <c r="E2083" i="5"/>
  <c r="V2084" i="5"/>
  <c r="E2084" i="5"/>
  <c r="V2085" i="5"/>
  <c r="E2085" i="5"/>
  <c r="V2086" i="5"/>
  <c r="E2086" i="5"/>
  <c r="V2087" i="5"/>
  <c r="E2087" i="5"/>
  <c r="X2087" i="5" s="1"/>
  <c r="V2088" i="5"/>
  <c r="E2088" i="5"/>
  <c r="V2089" i="5"/>
  <c r="E2089" i="5"/>
  <c r="V2090" i="5"/>
  <c r="E2090" i="5"/>
  <c r="V2091" i="5"/>
  <c r="E2091" i="5"/>
  <c r="V2092" i="5"/>
  <c r="E2092" i="5"/>
  <c r="V2093" i="5"/>
  <c r="E2093" i="5"/>
  <c r="V2094" i="5"/>
  <c r="E2094" i="5"/>
  <c r="V2095" i="5"/>
  <c r="E2095" i="5"/>
  <c r="V2096" i="5"/>
  <c r="E2096" i="5"/>
  <c r="V2097" i="5"/>
  <c r="E2097" i="5"/>
  <c r="X2097" i="5" s="1"/>
  <c r="V2098" i="5"/>
  <c r="E2098" i="5"/>
  <c r="V2099" i="5"/>
  <c r="E2099" i="5"/>
  <c r="V2100" i="5"/>
  <c r="E2100" i="5"/>
  <c r="V2101" i="5"/>
  <c r="E2101" i="5"/>
  <c r="X2101" i="5" s="1"/>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X2121" i="5" s="1"/>
  <c r="V2122" i="5"/>
  <c r="E2122" i="5"/>
  <c r="X2122" i="5" s="1"/>
  <c r="V2123" i="5"/>
  <c r="E2123" i="5"/>
  <c r="V2124" i="5"/>
  <c r="E2124" i="5"/>
  <c r="V2125" i="5"/>
  <c r="E2125" i="5"/>
  <c r="V2126" i="5"/>
  <c r="E2126" i="5"/>
  <c r="X2126" i="5" s="1"/>
  <c r="V2127" i="5"/>
  <c r="E2127" i="5"/>
  <c r="V2128" i="5"/>
  <c r="E2128" i="5"/>
  <c r="V2129" i="5"/>
  <c r="E2129" i="5"/>
  <c r="V2130" i="5"/>
  <c r="E2130" i="5"/>
  <c r="V2131" i="5"/>
  <c r="E2131" i="5"/>
  <c r="V2132" i="5"/>
  <c r="E2132" i="5"/>
  <c r="V2133" i="5"/>
  <c r="E2133" i="5"/>
  <c r="V2134" i="5"/>
  <c r="E2134" i="5"/>
  <c r="V2135" i="5"/>
  <c r="E2135" i="5"/>
  <c r="V2136" i="5"/>
  <c r="E2136" i="5"/>
  <c r="V2137" i="5"/>
  <c r="E2137" i="5"/>
  <c r="X2137" i="5" s="1"/>
  <c r="V2138" i="5"/>
  <c r="E2138" i="5"/>
  <c r="V2139" i="5"/>
  <c r="E2139" i="5"/>
  <c r="V2140" i="5"/>
  <c r="E2140" i="5"/>
  <c r="V2141" i="5"/>
  <c r="E2141" i="5"/>
  <c r="X2141" i="5" s="1"/>
  <c r="V2142" i="5"/>
  <c r="E2142" i="5"/>
  <c r="V2143" i="5"/>
  <c r="E2143" i="5"/>
  <c r="V2144" i="5"/>
  <c r="E2144" i="5"/>
  <c r="V2145" i="5"/>
  <c r="E2145" i="5"/>
  <c r="V2146" i="5"/>
  <c r="E2146" i="5"/>
  <c r="V2147" i="5"/>
  <c r="E2147" i="5"/>
  <c r="V2148" i="5"/>
  <c r="E2148" i="5"/>
  <c r="V2149" i="5"/>
  <c r="E2149" i="5"/>
  <c r="V2150" i="5"/>
  <c r="E2150" i="5"/>
  <c r="V2151" i="5"/>
  <c r="E2151" i="5"/>
  <c r="V2152" i="5"/>
  <c r="E2152" i="5"/>
  <c r="X2152" i="5" s="1"/>
  <c r="V2153" i="5"/>
  <c r="E2153" i="5"/>
  <c r="V2154" i="5"/>
  <c r="E2154" i="5"/>
  <c r="V2155" i="5"/>
  <c r="E2155" i="5"/>
  <c r="V2156" i="5"/>
  <c r="E2156" i="5"/>
  <c r="X2156" i="5" s="1"/>
  <c r="V2157" i="5"/>
  <c r="E2157" i="5"/>
  <c r="V2158" i="5"/>
  <c r="E2158" i="5"/>
  <c r="V2159" i="5"/>
  <c r="E2159" i="5"/>
  <c r="V2160" i="5"/>
  <c r="E2160" i="5"/>
  <c r="V2161" i="5"/>
  <c r="E2161" i="5"/>
  <c r="X2161" i="5" s="1"/>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X2182" i="5" s="1"/>
  <c r="V2183" i="5"/>
  <c r="E2183" i="5"/>
  <c r="V2184" i="5"/>
  <c r="E2184" i="5"/>
  <c r="V2185" i="5"/>
  <c r="E2185" i="5"/>
  <c r="V2186" i="5"/>
  <c r="E2186" i="5"/>
  <c r="X2186" i="5" s="1"/>
  <c r="V2187" i="5"/>
  <c r="E2187" i="5"/>
  <c r="V2188" i="5"/>
  <c r="E2188" i="5"/>
  <c r="V2189" i="5"/>
  <c r="E2189" i="5"/>
  <c r="V2190" i="5"/>
  <c r="E2190" i="5"/>
  <c r="V2191" i="5"/>
  <c r="E2191" i="5"/>
  <c r="X2191" i="5" s="1"/>
  <c r="V2192" i="5"/>
  <c r="E2192" i="5"/>
  <c r="V2193" i="5"/>
  <c r="E2193" i="5"/>
  <c r="V2194" i="5"/>
  <c r="E2194" i="5"/>
  <c r="V2195" i="5"/>
  <c r="E2195" i="5"/>
  <c r="V2196" i="5"/>
  <c r="E2196" i="5"/>
  <c r="X2196" i="5" s="1"/>
  <c r="V2197" i="5"/>
  <c r="E2197" i="5"/>
  <c r="V2198" i="5"/>
  <c r="E2198" i="5"/>
  <c r="V2199" i="5"/>
  <c r="E2199" i="5"/>
  <c r="V2200" i="5"/>
  <c r="E2200" i="5"/>
  <c r="V2201" i="5"/>
  <c r="E2201" i="5"/>
  <c r="X2201" i="5" s="1"/>
  <c r="V2202" i="5"/>
  <c r="E2202" i="5"/>
  <c r="X2202" i="5" s="1"/>
  <c r="V2203" i="5"/>
  <c r="E2203" i="5"/>
  <c r="V2204" i="5"/>
  <c r="E2204" i="5"/>
  <c r="V2205" i="5"/>
  <c r="E2205" i="5"/>
  <c r="V2206" i="5"/>
  <c r="E2206" i="5"/>
  <c r="V2207" i="5"/>
  <c r="E2207" i="5"/>
  <c r="X2207" i="5" s="1"/>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X2227" i="5" s="1"/>
  <c r="V2228" i="5"/>
  <c r="E2228" i="5"/>
  <c r="V2229" i="5"/>
  <c r="E2229" i="5"/>
  <c r="V2230" i="5"/>
  <c r="E2230" i="5"/>
  <c r="V2231" i="5"/>
  <c r="E2231" i="5"/>
  <c r="V2232" i="5"/>
  <c r="E2232" i="5"/>
  <c r="V2233" i="5"/>
  <c r="E2233" i="5"/>
  <c r="V2234" i="5"/>
  <c r="E2234" i="5"/>
  <c r="V2235" i="5"/>
  <c r="E2235" i="5"/>
  <c r="V2236" i="5"/>
  <c r="E2236" i="5"/>
  <c r="X2236" i="5" s="1"/>
  <c r="V2237" i="5"/>
  <c r="E2237" i="5"/>
  <c r="V2238" i="5"/>
  <c r="E2238" i="5"/>
  <c r="V2239" i="5"/>
  <c r="E2239" i="5"/>
  <c r="V2240" i="5"/>
  <c r="E2240" i="5"/>
  <c r="V2241" i="5"/>
  <c r="E2241" i="5"/>
  <c r="X2241" i="5" s="1"/>
  <c r="V2242" i="5"/>
  <c r="E2242" i="5"/>
  <c r="V2243" i="5"/>
  <c r="E2243" i="5"/>
  <c r="V2244" i="5"/>
  <c r="E2244" i="5"/>
  <c r="V2245" i="5"/>
  <c r="E2245" i="5"/>
  <c r="V2246" i="5"/>
  <c r="E2246" i="5"/>
  <c r="V2247" i="5"/>
  <c r="E2247" i="5"/>
  <c r="X2247" i="5" s="1"/>
  <c r="V2248" i="5"/>
  <c r="E2248" i="5"/>
  <c r="V2249" i="5"/>
  <c r="E2249" i="5"/>
  <c r="V2250" i="5"/>
  <c r="E2250" i="5"/>
  <c r="V2251" i="5"/>
  <c r="E2251" i="5"/>
  <c r="X2251" i="5" s="1"/>
  <c r="V2252" i="5"/>
  <c r="E2252" i="5"/>
  <c r="X2252" i="5" s="1"/>
  <c r="V2253" i="5"/>
  <c r="E2253" i="5"/>
  <c r="V2254" i="5"/>
  <c r="E2254" i="5"/>
  <c r="V2255" i="5"/>
  <c r="E2255" i="5"/>
  <c r="V2256" i="5"/>
  <c r="E2256" i="5"/>
  <c r="X2256" i="5" s="1"/>
  <c r="V2257" i="5"/>
  <c r="E2257" i="5"/>
  <c r="V2258" i="5"/>
  <c r="E2258" i="5"/>
  <c r="V2259" i="5"/>
  <c r="E2259" i="5"/>
  <c r="V2260" i="5"/>
  <c r="E2260" i="5"/>
  <c r="V2261" i="5"/>
  <c r="E2261" i="5"/>
  <c r="V2262" i="5"/>
  <c r="E2262" i="5"/>
  <c r="V2263" i="5"/>
  <c r="E2263" i="5"/>
  <c r="V2264" i="5"/>
  <c r="E2264" i="5"/>
  <c r="V2265" i="5"/>
  <c r="E2265" i="5"/>
  <c r="V2266" i="5"/>
  <c r="E2266" i="5"/>
  <c r="V2267" i="5"/>
  <c r="E2267" i="5"/>
  <c r="X2267" i="5" s="1"/>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X2282" i="5" s="1"/>
  <c r="V2283" i="5"/>
  <c r="E2283" i="5"/>
  <c r="V2284" i="5"/>
  <c r="E2284" i="5"/>
  <c r="V2285" i="5"/>
  <c r="E2285" i="5"/>
  <c r="V2286" i="5"/>
  <c r="E2286" i="5"/>
  <c r="X2286" i="5" s="1"/>
  <c r="V2287" i="5"/>
  <c r="E2287" i="5"/>
  <c r="V2288" i="5"/>
  <c r="E2288" i="5"/>
  <c r="V2289" i="5"/>
  <c r="E2289" i="5"/>
  <c r="V2290" i="5"/>
  <c r="E2290" i="5"/>
  <c r="V2291" i="5"/>
  <c r="E2291" i="5"/>
  <c r="X2291" i="5" s="1"/>
  <c r="V2292" i="5"/>
  <c r="E2292" i="5"/>
  <c r="V2293" i="5"/>
  <c r="E2293" i="5"/>
  <c r="V2294" i="5"/>
  <c r="E2294" i="5"/>
  <c r="V2295" i="5"/>
  <c r="E2295" i="5"/>
  <c r="V2296" i="5"/>
  <c r="E2296" i="5"/>
  <c r="V2297" i="5"/>
  <c r="E2297" i="5"/>
  <c r="X2297" i="5" s="1"/>
  <c r="V2298" i="5"/>
  <c r="E2298" i="5"/>
  <c r="V2299" i="5"/>
  <c r="E2299" i="5"/>
  <c r="V2300" i="5"/>
  <c r="E2300" i="5"/>
  <c r="V2301" i="5"/>
  <c r="E2301" i="5"/>
  <c r="V2302" i="5"/>
  <c r="E2302" i="5"/>
  <c r="X2302" i="5" s="1"/>
  <c r="V2303" i="5"/>
  <c r="E2303" i="5"/>
  <c r="V2304" i="5"/>
  <c r="E2304" i="5"/>
  <c r="V2305" i="5"/>
  <c r="E2305" i="5"/>
  <c r="V2306" i="5"/>
  <c r="E2306" i="5"/>
  <c r="X2306" i="5" s="1"/>
  <c r="V2307" i="5"/>
  <c r="E2307" i="5"/>
  <c r="X2307" i="5" s="1"/>
  <c r="V2308" i="5"/>
  <c r="E2308" i="5"/>
  <c r="V2309" i="5"/>
  <c r="E2309" i="5"/>
  <c r="V2310" i="5"/>
  <c r="E2310" i="5"/>
  <c r="V2311" i="5"/>
  <c r="E2311" i="5"/>
  <c r="V2312" i="5"/>
  <c r="E2312" i="5"/>
  <c r="X2312" i="5" s="1"/>
  <c r="V2313" i="5"/>
  <c r="E2313" i="5"/>
  <c r="V2314" i="5"/>
  <c r="E2314" i="5"/>
  <c r="V2315" i="5"/>
  <c r="E2315" i="5"/>
  <c r="V2316" i="5"/>
  <c r="E2316" i="5"/>
  <c r="X2316" i="5" s="1"/>
  <c r="V2317" i="5"/>
  <c r="E2317" i="5"/>
  <c r="V2318" i="5"/>
  <c r="E2318" i="5"/>
  <c r="V2319" i="5"/>
  <c r="E2319" i="5"/>
  <c r="V2320" i="5"/>
  <c r="E2320" i="5"/>
  <c r="V2321" i="5"/>
  <c r="E2321" i="5"/>
  <c r="V2322" i="5"/>
  <c r="E2322" i="5"/>
  <c r="X2322" i="5" s="1"/>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X2337" i="5" s="1"/>
  <c r="V2338" i="5"/>
  <c r="E2338" i="5"/>
  <c r="V2339" i="5"/>
  <c r="E2339" i="5"/>
  <c r="V2340" i="5"/>
  <c r="E2340" i="5"/>
  <c r="V2341" i="5"/>
  <c r="E2341" i="5"/>
  <c r="V2342" i="5"/>
  <c r="E2342" i="5"/>
  <c r="X2342" i="5" s="1"/>
  <c r="V2343" i="5"/>
  <c r="E2343" i="5"/>
  <c r="V2344" i="5"/>
  <c r="E2344" i="5"/>
  <c r="V2345" i="5"/>
  <c r="E2345" i="5"/>
  <c r="V2346" i="5"/>
  <c r="E2346" i="5"/>
  <c r="X2346" i="5" s="1"/>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X2366" i="5" s="1"/>
  <c r="V2367" i="5"/>
  <c r="E2367" i="5"/>
  <c r="X2367" i="5" s="1"/>
  <c r="V2368" i="5"/>
  <c r="E2368" i="5"/>
  <c r="V2369" i="5"/>
  <c r="E2369" i="5"/>
  <c r="V2370" i="5"/>
  <c r="E2370" i="5"/>
  <c r="V2371" i="5"/>
  <c r="E2371" i="5"/>
  <c r="X2371" i="5" s="1"/>
  <c r="V2372" i="5"/>
  <c r="E2372" i="5"/>
  <c r="V2373" i="5"/>
  <c r="E2373" i="5"/>
  <c r="V2374" i="5"/>
  <c r="E2374" i="5"/>
  <c r="V2375" i="5"/>
  <c r="E2375" i="5"/>
  <c r="V2376" i="5"/>
  <c r="E2376" i="5"/>
  <c r="X2376" i="5" s="1"/>
  <c r="V2377" i="5"/>
  <c r="E2377" i="5"/>
  <c r="V2378" i="5"/>
  <c r="E2378" i="5"/>
  <c r="V2379" i="5"/>
  <c r="E2379" i="5"/>
  <c r="V2380" i="5"/>
  <c r="E2380" i="5"/>
  <c r="V2381" i="5"/>
  <c r="E2381" i="5"/>
  <c r="V2382" i="5"/>
  <c r="E2382" i="5"/>
  <c r="X2382" i="5" s="1"/>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X2401" i="5" s="1"/>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X2436" i="5" s="1"/>
  <c r="V2437" i="5"/>
  <c r="E2437" i="5"/>
  <c r="X2437" i="5" s="1"/>
  <c r="V2438" i="5"/>
  <c r="E2438" i="5"/>
  <c r="V2439" i="5"/>
  <c r="E2439" i="5"/>
  <c r="V2440" i="5"/>
  <c r="E2440" i="5"/>
  <c r="V2441" i="5"/>
  <c r="E2441" i="5"/>
  <c r="X2441" i="5" s="1"/>
  <c r="V2442" i="5"/>
  <c r="E2442" i="5"/>
  <c r="V2443" i="5"/>
  <c r="E2443" i="5"/>
  <c r="V2444" i="5"/>
  <c r="E2444" i="5"/>
  <c r="V2445" i="5"/>
  <c r="E2445" i="5"/>
  <c r="V2446" i="5"/>
  <c r="E2446" i="5"/>
  <c r="V2447" i="5"/>
  <c r="E2447" i="5"/>
  <c r="X2447" i="5" s="1"/>
  <c r="V2448" i="5"/>
  <c r="E2448" i="5"/>
  <c r="V2449" i="5"/>
  <c r="E2449" i="5"/>
  <c r="V2450" i="5"/>
  <c r="E2450" i="5"/>
  <c r="V2451" i="5"/>
  <c r="E2451" i="5"/>
  <c r="V2452" i="5"/>
  <c r="E2452" i="5"/>
  <c r="X2452" i="5" s="1"/>
  <c r="V2453" i="5"/>
  <c r="E2453" i="5"/>
  <c r="V2454" i="5"/>
  <c r="E2454" i="5"/>
  <c r="V2455" i="5"/>
  <c r="E2455" i="5"/>
  <c r="V2456" i="5"/>
  <c r="E2456" i="5"/>
  <c r="V2457" i="5"/>
  <c r="E2457" i="5"/>
  <c r="X2457" i="5" s="1"/>
  <c r="V2458" i="5"/>
  <c r="E2458" i="5"/>
  <c r="V2459" i="5"/>
  <c r="E2459" i="5"/>
  <c r="V2460" i="5"/>
  <c r="E2460" i="5"/>
  <c r="V2461" i="5"/>
  <c r="E2461" i="5"/>
  <c r="V2462" i="5"/>
  <c r="E2462" i="5"/>
  <c r="V2463" i="5"/>
  <c r="E2463" i="5"/>
  <c r="V2464" i="5"/>
  <c r="E2464" i="5"/>
  <c r="V2465" i="5"/>
  <c r="E2465" i="5"/>
  <c r="V2466" i="5"/>
  <c r="E2466" i="5"/>
  <c r="X2466" i="5" s="1"/>
  <c r="V2467" i="5"/>
  <c r="E2467" i="5"/>
  <c r="V2468" i="5"/>
  <c r="E2468" i="5"/>
  <c r="V2469" i="5"/>
  <c r="E2469" i="5"/>
  <c r="V2470" i="5"/>
  <c r="E2470" i="5"/>
  <c r="V2471" i="5"/>
  <c r="E2471" i="5"/>
  <c r="V2472" i="5"/>
  <c r="E2472" i="5"/>
  <c r="V2473" i="5"/>
  <c r="E2473" i="5"/>
  <c r="V2474" i="5"/>
  <c r="E2474" i="5"/>
  <c r="V2475" i="5"/>
  <c r="E2475" i="5"/>
  <c r="V2476" i="5"/>
  <c r="E2476" i="5"/>
  <c r="X2476" i="5" s="1"/>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R322" i="5"/>
  <c r="R313" i="5"/>
  <c r="R283" i="5"/>
  <c r="X271" i="5"/>
  <c r="X269" i="5"/>
  <c r="R263" i="5"/>
  <c r="R255" i="5"/>
  <c r="R253" i="5"/>
  <c r="R233" i="5"/>
  <c r="R219" i="5"/>
  <c r="X213" i="5"/>
  <c r="X210" i="5"/>
  <c r="R205" i="5"/>
  <c r="I202" i="5"/>
  <c r="X190" i="5"/>
  <c r="J187" i="5"/>
  <c r="I186" i="5"/>
  <c r="R185" i="5"/>
  <c r="I174" i="5"/>
  <c r="I171" i="5"/>
  <c r="I170" i="5"/>
  <c r="J167" i="5"/>
  <c r="I162" i="5"/>
  <c r="I158" i="5"/>
  <c r="R157" i="5"/>
  <c r="I154" i="5"/>
  <c r="R153" i="5"/>
  <c r="X150" i="5"/>
  <c r="I142" i="5"/>
  <c r="R141" i="5"/>
  <c r="I138" i="5"/>
  <c r="R137" i="5"/>
  <c r="I134" i="5"/>
  <c r="I130" i="5"/>
  <c r="X123" i="5"/>
  <c r="I122" i="5"/>
  <c r="R121" i="5"/>
  <c r="J111" i="5"/>
  <c r="I110"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X1753" i="5"/>
  <c r="H1753"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I95" i="5"/>
  <c r="R780" i="5"/>
  <c r="I780" i="5"/>
  <c r="X780" i="5"/>
  <c r="I63" i="5"/>
  <c r="I393" i="5"/>
  <c r="J393" i="5"/>
  <c r="F393" i="5"/>
  <c r="R630" i="5"/>
  <c r="R612" i="5"/>
  <c r="F612" i="5"/>
  <c r="H1165" i="5"/>
  <c r="F1165" i="5"/>
  <c r="X1165" i="5"/>
  <c r="F539" i="5"/>
  <c r="I539" i="5"/>
  <c r="J782" i="5"/>
  <c r="R376" i="5"/>
  <c r="F376" i="5"/>
  <c r="R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79" i="5"/>
  <c r="I79" i="5"/>
  <c r="X47" i="5"/>
  <c r="R127" i="5"/>
  <c r="J127" i="5"/>
  <c r="I127" i="5"/>
  <c r="AB895" i="5"/>
  <c r="S895" i="5"/>
  <c r="AB1863" i="5"/>
  <c r="S1863" i="5"/>
  <c r="R54" i="5"/>
  <c r="R74" i="5"/>
  <c r="I90" i="5"/>
  <c r="J123" i="5"/>
  <c r="I123" i="5"/>
  <c r="R189" i="5"/>
  <c r="AB210" i="5"/>
  <c r="R225" i="5"/>
  <c r="X225" i="5"/>
  <c r="F357" i="5"/>
  <c r="R463" i="5"/>
  <c r="F586" i="5"/>
  <c r="I714" i="5"/>
  <c r="J714" i="5"/>
  <c r="S738" i="5"/>
  <c r="R94" i="5"/>
  <c r="AB170" i="5"/>
  <c r="X452" i="5"/>
  <c r="H452" i="5"/>
  <c r="F452" i="5"/>
  <c r="S1497" i="5"/>
  <c r="I59" i="5"/>
  <c r="X63" i="5"/>
  <c r="I126" i="5"/>
  <c r="I147" i="5"/>
  <c r="R237" i="5"/>
  <c r="J262" i="5"/>
  <c r="AB262" i="5"/>
  <c r="AB298" i="5"/>
  <c r="F451" i="5"/>
  <c r="R453" i="5"/>
  <c r="J453" i="5"/>
  <c r="H453" i="5"/>
  <c r="F453" i="5"/>
  <c r="I107" i="5"/>
  <c r="X107" i="5"/>
  <c r="R125" i="5"/>
  <c r="AB1447" i="5"/>
  <c r="S1447" i="5"/>
  <c r="R22" i="5"/>
  <c r="J59" i="5"/>
  <c r="I70" i="5"/>
  <c r="R90" i="5"/>
  <c r="AB114" i="5"/>
  <c r="R123" i="5"/>
  <c r="R167" i="5"/>
  <c r="R187" i="5"/>
  <c r="I187" i="5"/>
  <c r="I275" i="5"/>
  <c r="I361" i="5"/>
  <c r="J361" i="5"/>
  <c r="H361" i="5"/>
  <c r="F361" i="5"/>
  <c r="I479" i="5"/>
  <c r="H479" i="5"/>
  <c r="X479" i="5"/>
  <c r="F574" i="5"/>
  <c r="S641" i="5"/>
  <c r="R59" i="5"/>
  <c r="R111" i="5"/>
  <c r="R171" i="5"/>
  <c r="J171" i="5"/>
  <c r="I194" i="5"/>
  <c r="X468" i="5"/>
  <c r="F468" i="5"/>
  <c r="R562" i="5"/>
  <c r="I1848" i="5"/>
  <c r="H1848" i="5"/>
  <c r="AB166" i="5"/>
  <c r="I198" i="5"/>
  <c r="R201" i="5"/>
  <c r="R245" i="5"/>
  <c r="I461" i="5"/>
  <c r="F461" i="5"/>
  <c r="J552" i="5"/>
  <c r="H552" i="5"/>
  <c r="J107" i="5"/>
  <c r="AB178" i="5"/>
  <c r="R299" i="5"/>
  <c r="J299" i="5"/>
  <c r="I392" i="5"/>
  <c r="H392" i="5"/>
  <c r="AB110" i="5"/>
  <c r="R30" i="5"/>
  <c r="J75" i="5"/>
  <c r="I86"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J263" i="5"/>
  <c r="AB282" i="5"/>
  <c r="AB356" i="5"/>
  <c r="AB451" i="5"/>
  <c r="F480" i="5"/>
  <c r="X652"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13"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R109" i="5"/>
  <c r="R133" i="5"/>
  <c r="R169" i="5"/>
  <c r="X169" i="5"/>
  <c r="X195" i="5"/>
  <c r="R195" i="5"/>
  <c r="I195" i="5"/>
  <c r="J195" i="5"/>
  <c r="R67" i="5"/>
  <c r="J67" i="5"/>
  <c r="X67" i="5"/>
  <c r="I67" i="5"/>
  <c r="R19" i="5"/>
  <c r="J19" i="5"/>
  <c r="X19" i="5"/>
  <c r="X35" i="5"/>
  <c r="R35" i="5"/>
  <c r="J35" i="5"/>
  <c r="I35" i="5"/>
  <c r="R139" i="5"/>
  <c r="J139" i="5"/>
  <c r="I139" i="5"/>
  <c r="X139" i="5"/>
  <c r="X193" i="5"/>
  <c r="X227" i="5"/>
  <c r="R227" i="5"/>
  <c r="J227" i="5"/>
  <c r="I227" i="5"/>
  <c r="R41" i="5"/>
  <c r="I41" i="5"/>
  <c r="R143" i="5"/>
  <c r="J143" i="5"/>
  <c r="I143" i="5"/>
  <c r="X143" i="5"/>
  <c r="X177" i="5"/>
  <c r="R177" i="5"/>
  <c r="X183" i="5"/>
  <c r="I183" i="5"/>
  <c r="R183" i="5"/>
  <c r="J183" i="5"/>
  <c r="R241" i="5"/>
  <c r="I247" i="5"/>
  <c r="R247" i="5"/>
  <c r="J247" i="5"/>
  <c r="X259" i="5"/>
  <c r="R259" i="5"/>
  <c r="J259" i="5"/>
  <c r="I259" i="5"/>
  <c r="R173" i="5"/>
  <c r="R93" i="5"/>
  <c r="I93" i="5"/>
  <c r="X93" i="5"/>
  <c r="R99" i="5"/>
  <c r="J99" i="5"/>
  <c r="X99" i="5"/>
  <c r="I99" i="5"/>
  <c r="R135" i="5"/>
  <c r="J135" i="5"/>
  <c r="I135" i="5"/>
  <c r="X135" i="5"/>
  <c r="X159" i="5"/>
  <c r="R159" i="5"/>
  <c r="J159" i="5"/>
  <c r="I159" i="5"/>
  <c r="I373" i="5"/>
  <c r="R373" i="5"/>
  <c r="J373" i="5"/>
  <c r="H373" i="5"/>
  <c r="F373" i="5"/>
  <c r="R27" i="5"/>
  <c r="J27" i="5"/>
  <c r="R83" i="5"/>
  <c r="J83" i="5"/>
  <c r="I83" i="5"/>
  <c r="X83" i="5"/>
  <c r="R51" i="5"/>
  <c r="J51" i="5"/>
  <c r="X51" i="5"/>
  <c r="I51" i="5"/>
  <c r="R77" i="5"/>
  <c r="I77" i="5"/>
  <c r="R89" i="5"/>
  <c r="X89" i="5"/>
  <c r="I89" i="5"/>
  <c r="X129" i="5"/>
  <c r="R199" i="5"/>
  <c r="J199" i="5"/>
  <c r="I199" i="5"/>
  <c r="X199" i="5"/>
  <c r="I131" i="5"/>
  <c r="R131" i="5"/>
  <c r="J131" i="5"/>
  <c r="J21" i="5"/>
  <c r="R57" i="5"/>
  <c r="I57" i="5"/>
  <c r="R105" i="5"/>
  <c r="X105" i="5"/>
  <c r="I119" i="5"/>
  <c r="X119" i="5"/>
  <c r="R119" i="5"/>
  <c r="J119" i="5"/>
  <c r="R197" i="5"/>
  <c r="R223" i="5"/>
  <c r="J223" i="5"/>
  <c r="I223" i="5"/>
  <c r="X223" i="5"/>
  <c r="R229" i="5"/>
  <c r="X229" i="5"/>
  <c r="R337" i="5"/>
  <c r="J337" i="5"/>
  <c r="X337" i="5"/>
  <c r="J31" i="5"/>
  <c r="I31" i="5"/>
  <c r="X113" i="5"/>
  <c r="R113" i="5"/>
  <c r="R155" i="5"/>
  <c r="J155" i="5"/>
  <c r="I155" i="5"/>
  <c r="X155" i="5"/>
  <c r="R203" i="5"/>
  <c r="J203" i="5"/>
  <c r="I203" i="5"/>
  <c r="X203" i="5"/>
  <c r="R249" i="5"/>
  <c r="J29" i="5"/>
  <c r="I37" i="5"/>
  <c r="R39" i="5"/>
  <c r="I53" i="5"/>
  <c r="R55" i="5"/>
  <c r="I69" i="5"/>
  <c r="I85" i="5"/>
  <c r="AB140" i="5"/>
  <c r="AB156" i="5"/>
  <c r="AB160" i="5"/>
  <c r="R179" i="5"/>
  <c r="AB204" i="5"/>
  <c r="AB211" i="5"/>
  <c r="R231" i="5"/>
  <c r="R267" i="5"/>
  <c r="J267" i="5"/>
  <c r="R289" i="5"/>
  <c r="X289" i="5"/>
  <c r="X295" i="5"/>
  <c r="R295" i="5"/>
  <c r="J321" i="5"/>
  <c r="I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J255" i="5"/>
  <c r="AB258" i="5"/>
  <c r="AB270" i="5"/>
  <c r="I295" i="5"/>
  <c r="J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I397" i="5"/>
  <c r="R397" i="5"/>
  <c r="J397" i="5"/>
  <c r="H397" i="5"/>
  <c r="F397" i="5"/>
  <c r="R42" i="5"/>
  <c r="X45" i="5"/>
  <c r="J47" i="5"/>
  <c r="X55" i="5"/>
  <c r="I62" i="5"/>
  <c r="J63" i="5"/>
  <c r="I78" i="5"/>
  <c r="J79" i="5"/>
  <c r="I94" i="5"/>
  <c r="J95" i="5"/>
  <c r="AB118" i="5"/>
  <c r="AB130" i="5"/>
  <c r="J147" i="5"/>
  <c r="X179" i="5"/>
  <c r="AB182" i="5"/>
  <c r="AB194" i="5"/>
  <c r="R235" i="5"/>
  <c r="X263" i="5"/>
  <c r="J295" i="5"/>
  <c r="I299" i="5"/>
  <c r="X299" i="5"/>
  <c r="AB315" i="5"/>
  <c r="R325" i="5"/>
  <c r="J325" i="5"/>
  <c r="AB330" i="5"/>
  <c r="I348" i="5"/>
  <c r="R348" i="5"/>
  <c r="I353" i="5"/>
  <c r="R353" i="5"/>
  <c r="J353" i="5"/>
  <c r="R356" i="5"/>
  <c r="I356"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S1003" i="5"/>
  <c r="AB1003" i="5"/>
  <c r="I219" i="5"/>
  <c r="X219" i="5"/>
  <c r="AB290" i="5"/>
  <c r="I349" i="5"/>
  <c r="J349" i="5"/>
  <c r="X349" i="5"/>
  <c r="I381" i="5"/>
  <c r="J381" i="5"/>
  <c r="H381" i="5"/>
  <c r="F381" i="5"/>
  <c r="X408" i="5"/>
  <c r="I408" i="5"/>
  <c r="H408" i="5"/>
  <c r="F408" i="5"/>
  <c r="I425" i="5"/>
  <c r="J425" i="5"/>
  <c r="H425" i="5"/>
  <c r="F425" i="5"/>
  <c r="X425" i="5"/>
  <c r="R58" i="5"/>
  <c r="X23" i="5"/>
  <c r="J25" i="5"/>
  <c r="AB26" i="5"/>
  <c r="X39" i="5"/>
  <c r="I46" i="5"/>
  <c r="AB22" i="5"/>
  <c r="I24" i="5"/>
  <c r="R25" i="5"/>
  <c r="I45" i="5"/>
  <c r="R47" i="5"/>
  <c r="R63" i="5"/>
  <c r="R79" i="5"/>
  <c r="R95" i="5"/>
  <c r="AB108" i="5"/>
  <c r="AB124" i="5"/>
  <c r="AB128" i="5"/>
  <c r="AB146" i="5"/>
  <c r="R147" i="5"/>
  <c r="X166" i="5"/>
  <c r="AB172" i="5"/>
  <c r="AB188" i="5"/>
  <c r="AB192" i="5"/>
  <c r="AB206" i="5"/>
  <c r="AB214" i="5"/>
  <c r="AB226" i="5"/>
  <c r="X231" i="5"/>
  <c r="J261" i="5"/>
  <c r="J271" i="5"/>
  <c r="I271" i="5"/>
  <c r="R273" i="5"/>
  <c r="X273" i="5"/>
  <c r="R285" i="5"/>
  <c r="R291" i="5"/>
  <c r="J291" i="5"/>
  <c r="I291" i="5"/>
  <c r="AB294" i="5"/>
  <c r="J304" i="5"/>
  <c r="I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AB134" i="5"/>
  <c r="AB142" i="5"/>
  <c r="X145" i="5"/>
  <c r="AB198" i="5"/>
  <c r="X255" i="5"/>
  <c r="X267" i="5"/>
  <c r="J283" i="5"/>
  <c r="I283" i="5"/>
  <c r="X283" i="5"/>
  <c r="AB306" i="5"/>
  <c r="AB323" i="5"/>
  <c r="I345" i="5"/>
  <c r="R345" i="5"/>
  <c r="J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X33" i="5"/>
  <c r="I34" i="5"/>
  <c r="X49" i="5"/>
  <c r="I50" i="5"/>
  <c r="X65" i="5"/>
  <c r="I66" i="5"/>
  <c r="I82" i="5"/>
  <c r="I23" i="5"/>
  <c r="I33" i="5"/>
  <c r="I39" i="5"/>
  <c r="I49" i="5"/>
  <c r="I55" i="5"/>
  <c r="I65" i="5"/>
  <c r="I81" i="5"/>
  <c r="I97" i="5"/>
  <c r="X110" i="5"/>
  <c r="AB138" i="5"/>
  <c r="AB154" i="5"/>
  <c r="AB158" i="5"/>
  <c r="I179" i="5"/>
  <c r="AB202" i="5"/>
  <c r="AB223" i="5"/>
  <c r="I231" i="5"/>
  <c r="AB238" i="5"/>
  <c r="X245" i="5"/>
  <c r="AB246" i="5"/>
  <c r="R257" i="5"/>
  <c r="AB259" i="5"/>
  <c r="AB274" i="5"/>
  <c r="X275" i="5"/>
  <c r="R275" i="5"/>
  <c r="J275" i="5"/>
  <c r="J313" i="5"/>
  <c r="R333" i="5"/>
  <c r="J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AB322" i="5"/>
  <c r="J23" i="5"/>
  <c r="AB32" i="5"/>
  <c r="J39" i="5"/>
  <c r="X53" i="5"/>
  <c r="J55" i="5"/>
  <c r="X69" i="5"/>
  <c r="X85" i="5"/>
  <c r="X95" i="5"/>
  <c r="R101" i="5"/>
  <c r="I111" i="5"/>
  <c r="R145" i="5"/>
  <c r="X147" i="5"/>
  <c r="AB162" i="5"/>
  <c r="R165" i="5"/>
  <c r="I167" i="5"/>
  <c r="I175" i="5"/>
  <c r="J179" i="5"/>
  <c r="J219" i="5"/>
  <c r="AB227" i="5"/>
  <c r="J231" i="5"/>
  <c r="AB247" i="5"/>
  <c r="I263" i="5"/>
  <c r="I267" i="5"/>
  <c r="R269" i="5"/>
  <c r="R309" i="5"/>
  <c r="J309" i="5"/>
  <c r="AB314" i="5"/>
  <c r="R321" i="5"/>
  <c r="AB331"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91" i="5"/>
  <c r="H1091" i="5"/>
  <c r="J1091" i="5"/>
  <c r="F1091" i="5"/>
  <c r="H1118" i="5"/>
  <c r="F1118" i="5"/>
  <c r="R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X2375" i="5"/>
  <c r="AB2410" i="5"/>
  <c r="F2429"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04" i="5"/>
  <c r="AB23" i="5"/>
  <c r="X28" i="5"/>
  <c r="AB115" i="5"/>
  <c r="R146" i="5"/>
  <c r="J146" i="5"/>
  <c r="J149" i="5"/>
  <c r="I149" i="5"/>
  <c r="AB179" i="5"/>
  <c r="AB201" i="5"/>
  <c r="R234" i="5"/>
  <c r="J234" i="5"/>
  <c r="I234" i="5"/>
  <c r="X254" i="5"/>
  <c r="R254" i="5"/>
  <c r="J254" i="5"/>
  <c r="I254" i="5"/>
  <c r="X286" i="5"/>
  <c r="R286" i="5"/>
  <c r="J286" i="5"/>
  <c r="I286" i="5"/>
  <c r="AB320" i="5"/>
  <c r="AB412" i="5"/>
  <c r="AB105" i="5"/>
  <c r="R114" i="5"/>
  <c r="J114" i="5"/>
  <c r="J117" i="5"/>
  <c r="I117" i="5"/>
  <c r="AB137" i="5"/>
  <c r="AB147" i="5"/>
  <c r="AB169" i="5"/>
  <c r="R178" i="5"/>
  <c r="J178" i="5"/>
  <c r="J181" i="5"/>
  <c r="I181" i="5"/>
  <c r="J209" i="5"/>
  <c r="I209" i="5"/>
  <c r="AB240" i="5"/>
  <c r="X270" i="5"/>
  <c r="R270" i="5"/>
  <c r="J270" i="5"/>
  <c r="I270" i="5"/>
  <c r="R311" i="5"/>
  <c r="I311" i="5"/>
  <c r="J311" i="5"/>
  <c r="R5" i="5"/>
  <c r="I19" i="5"/>
  <c r="AB20" i="5"/>
  <c r="R21" i="5"/>
  <c r="I27" i="5"/>
  <c r="AB28" i="5"/>
  <c r="R29" i="5"/>
  <c r="J34" i="5"/>
  <c r="AB34" i="5"/>
  <c r="I36" i="5"/>
  <c r="J38" i="5"/>
  <c r="AB38" i="5"/>
  <c r="I40" i="5"/>
  <c r="J42" i="5"/>
  <c r="AB42" i="5"/>
  <c r="I44" i="5"/>
  <c r="J46" i="5"/>
  <c r="AB46" i="5"/>
  <c r="I48" i="5"/>
  <c r="J50" i="5"/>
  <c r="AB50" i="5"/>
  <c r="I52" i="5"/>
  <c r="J54" i="5"/>
  <c r="AB54" i="5"/>
  <c r="I56" i="5"/>
  <c r="J58" i="5"/>
  <c r="AB58" i="5"/>
  <c r="I60" i="5"/>
  <c r="J62" i="5"/>
  <c r="AB62" i="5"/>
  <c r="I64" i="5"/>
  <c r="J66" i="5"/>
  <c r="AB66" i="5"/>
  <c r="I68" i="5"/>
  <c r="J70" i="5"/>
  <c r="AB70" i="5"/>
  <c r="I72" i="5"/>
  <c r="J74" i="5"/>
  <c r="AB74" i="5"/>
  <c r="I76" i="5"/>
  <c r="J78" i="5"/>
  <c r="AB78" i="5"/>
  <c r="I80" i="5"/>
  <c r="J82" i="5"/>
  <c r="AB82" i="5"/>
  <c r="I84" i="5"/>
  <c r="J86" i="5"/>
  <c r="AB86" i="5"/>
  <c r="I88" i="5"/>
  <c r="J90" i="5"/>
  <c r="AB90" i="5"/>
  <c r="I92" i="5"/>
  <c r="J94" i="5"/>
  <c r="AB94" i="5"/>
  <c r="I96" i="5"/>
  <c r="J98" i="5"/>
  <c r="AB98" i="5"/>
  <c r="AB104" i="5"/>
  <c r="AB117" i="5"/>
  <c r="X125" i="5"/>
  <c r="R126" i="5"/>
  <c r="J126" i="5"/>
  <c r="AB127" i="5"/>
  <c r="J129" i="5"/>
  <c r="I129" i="5"/>
  <c r="AB136" i="5"/>
  <c r="AB149" i="5"/>
  <c r="R158" i="5"/>
  <c r="J158" i="5"/>
  <c r="AB159" i="5"/>
  <c r="J161" i="5"/>
  <c r="I161" i="5"/>
  <c r="AB168" i="5"/>
  <c r="X178" i="5"/>
  <c r="AB181" i="5"/>
  <c r="R190" i="5"/>
  <c r="J190" i="5"/>
  <c r="AB191" i="5"/>
  <c r="J193" i="5"/>
  <c r="I193" i="5"/>
  <c r="AB200" i="5"/>
  <c r="R218" i="5"/>
  <c r="J218" i="5"/>
  <c r="I218" i="5"/>
  <c r="AB220" i="5"/>
  <c r="X238" i="5"/>
  <c r="R238" i="5"/>
  <c r="J238" i="5"/>
  <c r="I238" i="5"/>
  <c r="AB244" i="5"/>
  <c r="AB260" i="5"/>
  <c r="AB276" i="5"/>
  <c r="AB292" i="5"/>
  <c r="AB5" i="5"/>
  <c r="I6"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I109" i="5"/>
  <c r="AB116" i="5"/>
  <c r="AB129" i="5"/>
  <c r="R138" i="5"/>
  <c r="J138" i="5"/>
  <c r="AB139" i="5"/>
  <c r="J141" i="5"/>
  <c r="I141" i="5"/>
  <c r="AB148" i="5"/>
  <c r="AB161" i="5"/>
  <c r="R170" i="5"/>
  <c r="J170" i="5"/>
  <c r="AB171" i="5"/>
  <c r="J173" i="5"/>
  <c r="I173" i="5"/>
  <c r="AB180" i="5"/>
  <c r="AB193" i="5"/>
  <c r="R202" i="5"/>
  <c r="J202" i="5"/>
  <c r="AB203" i="5"/>
  <c r="J205" i="5"/>
  <c r="I205" i="5"/>
  <c r="AB209" i="5"/>
  <c r="R210" i="5"/>
  <c r="J210" i="5"/>
  <c r="I210" i="5"/>
  <c r="R221" i="5"/>
  <c r="J221" i="5"/>
  <c r="I221" i="5"/>
  <c r="R242" i="5"/>
  <c r="J242" i="5"/>
  <c r="I242" i="5"/>
  <c r="X258" i="5"/>
  <c r="R258" i="5"/>
  <c r="J258" i="5"/>
  <c r="I258" i="5"/>
  <c r="X274" i="5"/>
  <c r="R274" i="5"/>
  <c r="J274" i="5"/>
  <c r="I274" i="5"/>
  <c r="R323" i="5"/>
  <c r="J323" i="5"/>
  <c r="I323" i="5"/>
  <c r="AB360" i="5"/>
  <c r="R371" i="5"/>
  <c r="J371" i="5"/>
  <c r="H371" i="5"/>
  <c r="I371" i="5"/>
  <c r="F371" i="5"/>
  <c r="R383" i="5"/>
  <c r="J383" i="5"/>
  <c r="H383" i="5"/>
  <c r="I383" i="5"/>
  <c r="F383" i="5"/>
  <c r="AB119" i="5"/>
  <c r="AB151" i="5"/>
  <c r="J153" i="5"/>
  <c r="I153" i="5"/>
  <c r="AB173" i="5"/>
  <c r="X181" i="5"/>
  <c r="R182" i="5"/>
  <c r="J182" i="5"/>
  <c r="AB183" i="5"/>
  <c r="J185" i="5"/>
  <c r="I185" i="5"/>
  <c r="AB205" i="5"/>
  <c r="AB212" i="5"/>
  <c r="AB248" i="5"/>
  <c r="AB264" i="5"/>
  <c r="AB280" i="5"/>
  <c r="AB296" i="5"/>
  <c r="R319" i="5"/>
  <c r="I319" i="5"/>
  <c r="J319" i="5"/>
  <c r="AB328" i="5"/>
  <c r="X351" i="5"/>
  <c r="R351" i="5"/>
  <c r="J351" i="5"/>
  <c r="I351" i="5"/>
  <c r="AB358" i="5"/>
  <c r="J28" i="5"/>
  <c r="R118" i="5"/>
  <c r="J118" i="5"/>
  <c r="X5" i="5"/>
  <c r="I20" i="5"/>
  <c r="J24" i="5"/>
  <c r="I28" i="5"/>
  <c r="J32" i="5"/>
  <c r="J101" i="5"/>
  <c r="I101" i="5"/>
  <c r="I114" i="5"/>
  <c r="AB121" i="5"/>
  <c r="R130" i="5"/>
  <c r="J130" i="5"/>
  <c r="AB131" i="5"/>
  <c r="J133" i="5"/>
  <c r="I133" i="5"/>
  <c r="I146" i="5"/>
  <c r="AB153" i="5"/>
  <c r="R162" i="5"/>
  <c r="J162" i="5"/>
  <c r="AB163" i="5"/>
  <c r="J165" i="5"/>
  <c r="I165" i="5"/>
  <c r="I178" i="5"/>
  <c r="AB185" i="5"/>
  <c r="AB195" i="5"/>
  <c r="J197" i="5"/>
  <c r="I197" i="5"/>
  <c r="R206" i="5"/>
  <c r="J206" i="5"/>
  <c r="I206" i="5"/>
  <c r="X209" i="5"/>
  <c r="R213" i="5"/>
  <c r="J213" i="5"/>
  <c r="I213" i="5"/>
  <c r="X222" i="5"/>
  <c r="R222" i="5"/>
  <c r="J222" i="5"/>
  <c r="I222" i="5"/>
  <c r="AB224" i="5"/>
  <c r="R246" i="5"/>
  <c r="J246" i="5"/>
  <c r="I246" i="5"/>
  <c r="R278" i="5"/>
  <c r="J278" i="5"/>
  <c r="I278" i="5"/>
  <c r="X294" i="5"/>
  <c r="R294" i="5"/>
  <c r="J294" i="5"/>
  <c r="I294" i="5"/>
  <c r="R307" i="5"/>
  <c r="J307" i="5"/>
  <c r="I307" i="5"/>
  <c r="AB408" i="5"/>
  <c r="AB109" i="5"/>
  <c r="X117" i="5"/>
  <c r="J121" i="5"/>
  <c r="I121" i="5"/>
  <c r="AB141"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J110" i="5"/>
  <c r="AB111" i="5"/>
  <c r="J113" i="5"/>
  <c r="I113" i="5"/>
  <c r="AB120" i="5"/>
  <c r="AB133" i="5"/>
  <c r="X141" i="5"/>
  <c r="R142" i="5"/>
  <c r="J142" i="5"/>
  <c r="AB143" i="5"/>
  <c r="J145" i="5"/>
  <c r="I145" i="5"/>
  <c r="AB152" i="5"/>
  <c r="AB165" i="5"/>
  <c r="X173" i="5"/>
  <c r="R174" i="5"/>
  <c r="J174" i="5"/>
  <c r="AB175" i="5"/>
  <c r="J177" i="5"/>
  <c r="I177" i="5"/>
  <c r="AB184" i="5"/>
  <c r="AB197" i="5"/>
  <c r="X205" i="5"/>
  <c r="AB208" i="5"/>
  <c r="AB228" i="5"/>
  <c r="AB252" i="5"/>
  <c r="AB268" i="5"/>
  <c r="AB284" i="5"/>
  <c r="AB300" i="5"/>
  <c r="AB303" i="5"/>
  <c r="AB312" i="5"/>
  <c r="R331" i="5"/>
  <c r="J331" i="5"/>
  <c r="I331" i="5"/>
  <c r="X384" i="5"/>
  <c r="J384" i="5"/>
  <c r="R384" i="5"/>
  <c r="I384" i="5"/>
  <c r="H384" i="5"/>
  <c r="F384" i="5"/>
  <c r="AB402" i="5"/>
  <c r="J20" i="5"/>
  <c r="AB31" i="5"/>
  <c r="J22" i="5"/>
  <c r="AB25" i="5"/>
  <c r="J33" i="5"/>
  <c r="AB37" i="5"/>
  <c r="J40" i="5"/>
  <c r="J41" i="5"/>
  <c r="AB45" i="5"/>
  <c r="J48" i="5"/>
  <c r="J49" i="5"/>
  <c r="AB53" i="5"/>
  <c r="J53" i="5"/>
  <c r="AB57" i="5"/>
  <c r="J57" i="5"/>
  <c r="AB61" i="5"/>
  <c r="AB65" i="5"/>
  <c r="AB69" i="5"/>
  <c r="AB73" i="5"/>
  <c r="J76" i="5"/>
  <c r="J77" i="5"/>
  <c r="AB81" i="5"/>
  <c r="J84" i="5"/>
  <c r="J85" i="5"/>
  <c r="AB89" i="5"/>
  <c r="J92" i="5"/>
  <c r="J93" i="5"/>
  <c r="J96" i="5"/>
  <c r="J97" i="5"/>
  <c r="AB113" i="5"/>
  <c r="R117" i="5"/>
  <c r="AB123" i="5"/>
  <c r="AB145" i="5"/>
  <c r="R149" i="5"/>
  <c r="X153" i="5"/>
  <c r="R154" i="5"/>
  <c r="J154" i="5"/>
  <c r="AB155" i="5"/>
  <c r="J157" i="5"/>
  <c r="I157" i="5"/>
  <c r="AB177" i="5"/>
  <c r="R181" i="5"/>
  <c r="X185" i="5"/>
  <c r="R186" i="5"/>
  <c r="J186" i="5"/>
  <c r="AB187" i="5"/>
  <c r="R209" i="5"/>
  <c r="R214" i="5"/>
  <c r="J214" i="5"/>
  <c r="I214" i="5"/>
  <c r="AB216" i="5"/>
  <c r="R226" i="5"/>
  <c r="J226" i="5"/>
  <c r="I226" i="5"/>
  <c r="AB232" i="5"/>
  <c r="R250" i="5"/>
  <c r="J250" i="5"/>
  <c r="I250" i="5"/>
  <c r="X266" i="5"/>
  <c r="R266" i="5"/>
  <c r="J266" i="5"/>
  <c r="I266" i="5"/>
  <c r="R282" i="5"/>
  <c r="J282" i="5"/>
  <c r="I282" i="5"/>
  <c r="X298" i="5"/>
  <c r="R298" i="5"/>
  <c r="J298" i="5"/>
  <c r="I298" i="5"/>
  <c r="R327" i="5"/>
  <c r="I327" i="5"/>
  <c r="J327" i="5"/>
  <c r="X352" i="5"/>
  <c r="J352" i="5"/>
  <c r="R352" i="5"/>
  <c r="I352" i="5"/>
  <c r="AB361" i="5"/>
  <c r="I470" i="5"/>
  <c r="H470" i="5"/>
  <c r="F470" i="5"/>
  <c r="X470" i="5"/>
  <c r="R470" i="5"/>
  <c r="J470" i="5"/>
  <c r="I494" i="5"/>
  <c r="H494" i="5"/>
  <c r="X494" i="5"/>
  <c r="R494" i="5"/>
  <c r="J494" i="5"/>
  <c r="F494" i="5"/>
  <c r="J30" i="5"/>
  <c r="AB33" i="5"/>
  <c r="J36" i="5"/>
  <c r="J37" i="5"/>
  <c r="AB41" i="5"/>
  <c r="J44" i="5"/>
  <c r="J45" i="5"/>
  <c r="AB49" i="5"/>
  <c r="J52" i="5"/>
  <c r="J56" i="5"/>
  <c r="J60" i="5"/>
  <c r="J61" i="5"/>
  <c r="J64" i="5"/>
  <c r="J65" i="5"/>
  <c r="J68" i="5"/>
  <c r="J69" i="5"/>
  <c r="J72" i="5"/>
  <c r="J73" i="5"/>
  <c r="AB77" i="5"/>
  <c r="J80" i="5"/>
  <c r="J81" i="5"/>
  <c r="AB85" i="5"/>
  <c r="J88" i="5"/>
  <c r="J89" i="5"/>
  <c r="AB93" i="5"/>
  <c r="AB97" i="5"/>
  <c r="R122" i="5"/>
  <c r="J122" i="5"/>
  <c r="J125" i="5"/>
  <c r="I125" i="5"/>
  <c r="I5" i="5"/>
  <c r="R18" i="5"/>
  <c r="I21" i="5"/>
  <c r="R23" i="5"/>
  <c r="R26" i="5"/>
  <c r="I29" i="5"/>
  <c r="X30" i="5"/>
  <c r="R31" i="5"/>
  <c r="X40" i="5"/>
  <c r="X56" i="5"/>
  <c r="X60" i="5"/>
  <c r="X64" i="5"/>
  <c r="X68" i="5"/>
  <c r="X72" i="5"/>
  <c r="X80" i="5"/>
  <c r="X84" i="5"/>
  <c r="X88" i="5"/>
  <c r="R102" i="5"/>
  <c r="J102" i="5"/>
  <c r="AB103" i="5"/>
  <c r="J105" i="5"/>
  <c r="I105" i="5"/>
  <c r="AB112" i="5"/>
  <c r="I118" i="5"/>
  <c r="AB125" i="5"/>
  <c r="R129" i="5"/>
  <c r="X133" i="5"/>
  <c r="R134" i="5"/>
  <c r="J134" i="5"/>
  <c r="AB135" i="5"/>
  <c r="J137" i="5"/>
  <c r="I137" i="5"/>
  <c r="AB144" i="5"/>
  <c r="I150" i="5"/>
  <c r="AB157" i="5"/>
  <c r="R161" i="5"/>
  <c r="R166" i="5"/>
  <c r="J166" i="5"/>
  <c r="AB167" i="5"/>
  <c r="J169" i="5"/>
  <c r="I169" i="5"/>
  <c r="AB176" i="5"/>
  <c r="I182" i="5"/>
  <c r="AB189" i="5"/>
  <c r="R193" i="5"/>
  <c r="R198" i="5"/>
  <c r="J198" i="5"/>
  <c r="AB199" i="5"/>
  <c r="J201" i="5"/>
  <c r="R217" i="5"/>
  <c r="J217" i="5"/>
  <c r="I217" i="5"/>
  <c r="R230" i="5"/>
  <c r="J230" i="5"/>
  <c r="I230" i="5"/>
  <c r="AB236" i="5"/>
  <c r="AB256" i="5"/>
  <c r="AB272" i="5"/>
  <c r="AB288" i="5"/>
  <c r="R315" i="5"/>
  <c r="J315" i="5"/>
  <c r="I315" i="5"/>
  <c r="R335" i="5"/>
  <c r="J335" i="5"/>
  <c r="I335" i="5"/>
  <c r="I310" i="5"/>
  <c r="I318" i="5"/>
  <c r="I326" i="5"/>
  <c r="X332" i="5"/>
  <c r="J332" i="5"/>
  <c r="AB336" i="5"/>
  <c r="X343" i="5"/>
  <c r="R343" i="5"/>
  <c r="J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AB333" i="5"/>
  <c r="AB345" i="5"/>
  <c r="R347" i="5"/>
  <c r="J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J326" i="5"/>
  <c r="I336" i="5"/>
  <c r="R338" i="5"/>
  <c r="I338" i="5"/>
  <c r="AB338" i="5"/>
  <c r="J360" i="5"/>
  <c r="H364" i="5"/>
  <c r="AB366" i="5"/>
  <c r="AB394" i="5"/>
  <c r="AB401" i="5"/>
  <c r="AB416" i="5"/>
  <c r="R515" i="5"/>
  <c r="J515" i="5"/>
  <c r="I515" i="5"/>
  <c r="H515" i="5"/>
  <c r="F515" i="5"/>
  <c r="X515" i="5"/>
  <c r="R310" i="5"/>
  <c r="I313" i="5"/>
  <c r="R318" i="5"/>
  <c r="I321" i="5"/>
  <c r="R326" i="5"/>
  <c r="I329" i="5"/>
  <c r="I332" i="5"/>
  <c r="AB334" i="5"/>
  <c r="AB339" i="5"/>
  <c r="I343"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I624"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X793" i="5"/>
  <c r="J793" i="5"/>
  <c r="I793" i="5"/>
  <c r="H797" i="5"/>
  <c r="F797" i="5"/>
  <c r="X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R821" i="5"/>
  <c r="I821" i="5"/>
  <c r="H830" i="5"/>
  <c r="X830" i="5"/>
  <c r="R830" i="5"/>
  <c r="I857" i="5"/>
  <c r="R857" i="5"/>
  <c r="H857" i="5"/>
  <c r="AB859" i="5"/>
  <c r="AB863" i="5"/>
  <c r="AB871" i="5"/>
  <c r="I877" i="5"/>
  <c r="X877" i="5"/>
  <c r="H877" i="5"/>
  <c r="F877" i="5"/>
  <c r="R877" i="5"/>
  <c r="S885" i="5"/>
  <c r="R887" i="5"/>
  <c r="I887" i="5"/>
  <c r="H887" i="5"/>
  <c r="F887" i="5"/>
  <c r="X896"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F1101" i="5"/>
  <c r="R1101" i="5"/>
  <c r="I865" i="5"/>
  <c r="X865" i="5"/>
  <c r="I881" i="5"/>
  <c r="I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I917" i="5"/>
  <c r="I933" i="5"/>
  <c r="X933" i="5"/>
  <c r="S945" i="5"/>
  <c r="I953" i="5"/>
  <c r="H953" i="5"/>
  <c r="X953" i="5"/>
  <c r="R954" i="5"/>
  <c r="J954" i="5"/>
  <c r="I954" i="5"/>
  <c r="X955"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X1268" i="5"/>
  <c r="R1276" i="5"/>
  <c r="J1276" i="5"/>
  <c r="I1276" i="5"/>
  <c r="F1276" i="5"/>
  <c r="R1280" i="5"/>
  <c r="J1280" i="5"/>
  <c r="I1280" i="5"/>
  <c r="F1280" i="5"/>
  <c r="X1280" i="5"/>
  <c r="R1284" i="5"/>
  <c r="J1284" i="5"/>
  <c r="I1284" i="5"/>
  <c r="F1284" i="5"/>
  <c r="X1284" i="5"/>
  <c r="R1288" i="5"/>
  <c r="J1288" i="5"/>
  <c r="I1288" i="5"/>
  <c r="F1288" i="5"/>
  <c r="X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AB1186" i="5"/>
  <c r="AB1199" i="5"/>
  <c r="F1218" i="5"/>
  <c r="X1218" i="5"/>
  <c r="AB1218" i="5"/>
  <c r="AB1231" i="5"/>
  <c r="F1250" i="5"/>
  <c r="X1250" i="5"/>
  <c r="AB1250" i="5"/>
  <c r="R1257" i="5"/>
  <c r="R1261" i="5"/>
  <c r="X1265" i="5"/>
  <c r="R1265" i="5"/>
  <c r="X1269" i="5"/>
  <c r="R1269" i="5"/>
  <c r="X1273" i="5"/>
  <c r="R1273" i="5"/>
  <c r="R1277"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X1423"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X1414" i="5"/>
  <c r="X1419" i="5"/>
  <c r="AB1419" i="5"/>
  <c r="J1423" i="5"/>
  <c r="AB1427" i="5"/>
  <c r="X1430"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X1553" i="5"/>
  <c r="J1553" i="5"/>
  <c r="X1557" i="5"/>
  <c r="R1557" i="5"/>
  <c r="J1557" i="5"/>
  <c r="R1561" i="5"/>
  <c r="J1561" i="5"/>
  <c r="X1565" i="5"/>
  <c r="R1565" i="5"/>
  <c r="J1565" i="5"/>
  <c r="X1569" i="5"/>
  <c r="R1569" i="5"/>
  <c r="J1569" i="5"/>
  <c r="X1573" i="5"/>
  <c r="R1573" i="5"/>
  <c r="J1573" i="5"/>
  <c r="R1577" i="5"/>
  <c r="R1581" i="5"/>
  <c r="J1581" i="5"/>
  <c r="X1585" i="5"/>
  <c r="R1585" i="5"/>
  <c r="J1585" i="5"/>
  <c r="X1589" i="5"/>
  <c r="R1589" i="5"/>
  <c r="J1589" i="5"/>
  <c r="X1597" i="5"/>
  <c r="R1597" i="5"/>
  <c r="J1597" i="5"/>
  <c r="X1601" i="5"/>
  <c r="R1601" i="5"/>
  <c r="J1601" i="5"/>
  <c r="X1605" i="5"/>
  <c r="R1605" i="5"/>
  <c r="J1605" i="5"/>
  <c r="X1613" i="5"/>
  <c r="R1613" i="5"/>
  <c r="J1613"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X1789" i="5"/>
  <c r="H1790" i="5"/>
  <c r="X1793" i="5"/>
  <c r="H1794"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80" i="5"/>
  <c r="X1984" i="5"/>
  <c r="X1988" i="5"/>
  <c r="X2000" i="5"/>
  <c r="X2004" i="5"/>
  <c r="X2008" i="5"/>
  <c r="X2020" i="5"/>
  <c r="X2024" i="5"/>
  <c r="X2028"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J2316" i="5"/>
  <c r="F2316" i="5"/>
  <c r="J2371" i="5"/>
  <c r="R2371" i="5"/>
  <c r="I2371" i="5"/>
  <c r="H2371" i="5"/>
  <c r="F2371" i="5"/>
  <c r="R2117" i="5"/>
  <c r="X2118" i="5"/>
  <c r="F2126" i="5"/>
  <c r="X2129"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AB2123" i="5"/>
  <c r="AB2124" i="5"/>
  <c r="H2126" i="5"/>
  <c r="X2128"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AB2487" i="5"/>
  <c r="S2487" i="5"/>
  <c r="S2496" i="5"/>
  <c r="F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s="1"/>
  <c r="A4" i="2"/>
  <c r="A56" i="2"/>
  <c r="C9" i="3"/>
  <c r="B4" i="4"/>
  <c r="B24" i="4"/>
  <c r="B79" i="4"/>
  <c r="A57" i="6"/>
  <c r="A9" i="2"/>
  <c r="A26" i="2"/>
  <c r="A60" i="2"/>
  <c r="C11" i="3"/>
  <c r="C27" i="3"/>
  <c r="D25" i="4"/>
  <c r="D43" i="4" s="1"/>
  <c r="B83" i="4"/>
  <c r="A59" i="6" s="1"/>
  <c r="A17" i="2"/>
  <c r="A34" i="2"/>
  <c r="A52" i="2"/>
  <c r="A70" i="2"/>
  <c r="C7" i="3"/>
  <c r="C15" i="3"/>
  <c r="C23" i="3"/>
  <c r="C31" i="3"/>
  <c r="B15" i="4"/>
  <c r="A7" i="6" s="1"/>
  <c r="B28" i="4"/>
  <c r="B40" i="4"/>
  <c r="F4" i="5"/>
  <c r="A2" i="2"/>
  <c r="A19" i="2"/>
  <c r="A37" i="2"/>
  <c r="A54" i="2"/>
  <c r="A72" i="2"/>
  <c r="C8" i="3"/>
  <c r="C16" i="3"/>
  <c r="C24" i="3"/>
  <c r="D2" i="4"/>
  <c r="B17" i="4"/>
  <c r="A9" i="6"/>
  <c r="H4" i="5"/>
  <c r="J14" i="6"/>
  <c r="J15" i="6"/>
  <c r="J16" i="6"/>
  <c r="J17" i="6"/>
  <c r="C17" i="6" s="1"/>
  <c r="J25" i="6"/>
  <c r="I26" i="6"/>
  <c r="J37" i="6"/>
  <c r="J45" i="6"/>
  <c r="I46" i="6"/>
  <c r="I54" i="6"/>
  <c r="J63" i="6"/>
  <c r="J64" i="6"/>
  <c r="J66" i="6"/>
  <c r="I67" i="6"/>
  <c r="A1" i="8"/>
  <c r="I19" i="6"/>
  <c r="J26" i="6"/>
  <c r="C26" i="6" s="1"/>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s="1"/>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C68" i="6" s="1"/>
  <c r="B4" i="8"/>
  <c r="A6" i="2"/>
  <c r="A14" i="2"/>
  <c r="A31" i="2"/>
  <c r="A57" i="2"/>
  <c r="B18" i="3"/>
  <c r="A7" i="2"/>
  <c r="A24" i="2"/>
  <c r="A41" i="2"/>
  <c r="A58" i="2"/>
  <c r="C2" i="3"/>
  <c r="C10" i="3"/>
  <c r="C18" i="3"/>
  <c r="C26" i="3"/>
  <c r="B13" i="4"/>
  <c r="B21" i="4"/>
  <c r="B38" i="4"/>
  <c r="B68" i="4" s="1"/>
  <c r="A49" i="6" s="1"/>
  <c r="B75" i="4"/>
  <c r="A54" i="6"/>
  <c r="L4" i="5"/>
  <c r="A8" i="2"/>
  <c r="A16" i="2"/>
  <c r="A25" i="2"/>
  <c r="A33" i="2"/>
  <c r="A42" i="2"/>
  <c r="A51" i="2"/>
  <c r="A59" i="2"/>
  <c r="A68" i="2"/>
  <c r="B3" i="3"/>
  <c r="B7" i="3"/>
  <c r="B11" i="3"/>
  <c r="B15" i="3"/>
  <c r="B19" i="3"/>
  <c r="B23" i="3"/>
  <c r="B27" i="3"/>
  <c r="B31" i="3"/>
  <c r="B6" i="4"/>
  <c r="B14" i="4"/>
  <c r="B22" i="4"/>
  <c r="A12" i="6" s="1"/>
  <c r="B46" i="4"/>
  <c r="A31" i="6"/>
  <c r="B77" i="4"/>
  <c r="A55" i="6"/>
  <c r="A91" i="4"/>
  <c r="B2" i="5"/>
  <c r="M4" i="5"/>
  <c r="B3" i="6"/>
  <c r="J20" i="6"/>
  <c r="I21" i="6"/>
  <c r="J29" i="6"/>
  <c r="J30" i="6"/>
  <c r="J31" i="6"/>
  <c r="J32" i="6"/>
  <c r="J40" i="6"/>
  <c r="I41" i="6"/>
  <c r="I49" i="6"/>
  <c r="J57" i="6"/>
  <c r="C57" i="6" s="1"/>
  <c r="I58" i="6"/>
  <c r="L67" i="6"/>
  <c r="A1" i="7"/>
  <c r="D4" i="8"/>
  <c r="C3" i="6"/>
  <c r="I4" i="6"/>
  <c r="I5" i="6"/>
  <c r="J21" i="6"/>
  <c r="C21" i="6" s="1"/>
  <c r="I22" i="6"/>
  <c r="I34" i="6"/>
  <c r="J41" i="6"/>
  <c r="C41" i="6" s="1"/>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c r="B25" i="4"/>
  <c r="A13" i="6"/>
  <c r="B37" i="4"/>
  <c r="A23" i="6"/>
  <c r="B47" i="4"/>
  <c r="A32" i="6"/>
  <c r="B61" i="4"/>
  <c r="A43" i="6" s="1"/>
  <c r="B74" i="4"/>
  <c r="A53" i="6"/>
  <c r="B81" i="4"/>
  <c r="A58" i="6"/>
  <c r="B3" i="5"/>
  <c r="G4" i="5"/>
  <c r="O4" i="5"/>
  <c r="A1" i="6"/>
  <c r="D3" i="6"/>
  <c r="J4" i="6"/>
  <c r="C4" i="6"/>
  <c r="J5" i="6"/>
  <c r="I6" i="6"/>
  <c r="I7" i="6"/>
  <c r="I8" i="6"/>
  <c r="I9" i="6"/>
  <c r="I10" i="6"/>
  <c r="I11" i="6"/>
  <c r="I12" i="6"/>
  <c r="J22" i="6"/>
  <c r="J34" i="6"/>
  <c r="I35" i="6"/>
  <c r="J42" i="6"/>
  <c r="C42" i="6" s="1"/>
  <c r="J50" i="6"/>
  <c r="C50" i="6" s="1"/>
  <c r="I51" i="6"/>
  <c r="J59" i="6"/>
  <c r="I60" i="6"/>
  <c r="C5" i="7"/>
  <c r="D1" i="6"/>
  <c r="J6" i="6"/>
  <c r="J7" i="6"/>
  <c r="C7" i="6" s="1"/>
  <c r="J8" i="6"/>
  <c r="C8" i="6"/>
  <c r="J9" i="6"/>
  <c r="C9" i="6" s="1"/>
  <c r="J10" i="6"/>
  <c r="C10" i="6" s="1"/>
  <c r="J11" i="6"/>
  <c r="C11" i="6"/>
  <c r="J12" i="6"/>
  <c r="C12" i="6" s="1"/>
  <c r="I24" i="6"/>
  <c r="J35" i="6"/>
  <c r="C35" i="6" s="1"/>
  <c r="I36" i="6"/>
  <c r="I44" i="6"/>
  <c r="J51" i="6"/>
  <c r="I52" i="6"/>
  <c r="J60" i="6"/>
  <c r="I62" i="6"/>
  <c r="I65" i="6"/>
  <c r="D5" i="7"/>
  <c r="B10" i="4"/>
  <c r="A6" i="6"/>
  <c r="B18" i="4"/>
  <c r="A10" i="6"/>
  <c r="G25" i="4"/>
  <c r="B44" i="4"/>
  <c r="A29" i="6" s="1"/>
  <c r="B49" i="4"/>
  <c r="A33" i="6"/>
  <c r="B85" i="4"/>
  <c r="A60" i="6"/>
  <c r="A4" i="5"/>
  <c r="I4" i="5"/>
  <c r="I14" i="6"/>
  <c r="I15" i="6"/>
  <c r="I16" i="6"/>
  <c r="I17" i="6"/>
  <c r="J24" i="6"/>
  <c r="I25" i="6"/>
  <c r="J36" i="6"/>
  <c r="I37" i="6"/>
  <c r="J44" i="6"/>
  <c r="I45" i="6"/>
  <c r="J52" i="6"/>
  <c r="C52" i="6" s="1"/>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I11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I306" i="5"/>
  <c r="R207"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J303"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H379" i="5"/>
  <c r="J330"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I201" i="5"/>
  <c r="J71" i="5"/>
  <c r="I7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R931" i="5"/>
  <c r="R1138" i="5"/>
  <c r="X867" i="5"/>
  <c r="I679" i="5"/>
  <c r="J427" i="5"/>
  <c r="F2265" i="5"/>
  <c r="X2265" i="5"/>
  <c r="I2199" i="5"/>
  <c r="R2199" i="5"/>
  <c r="J2199" i="5"/>
  <c r="X1051" i="5"/>
  <c r="H1051" i="5"/>
  <c r="R578" i="5"/>
  <c r="F578" i="5"/>
  <c r="R306" i="5"/>
  <c r="R243" i="5"/>
  <c r="J243" i="5"/>
  <c r="I243" i="5"/>
  <c r="J1761" i="5"/>
  <c r="I1510" i="5"/>
  <c r="X1464" i="5"/>
  <c r="F1138" i="5"/>
  <c r="F891" i="5"/>
  <c r="H2265" i="5"/>
  <c r="F974" i="5"/>
  <c r="I2397" i="5"/>
  <c r="F2397" i="5"/>
  <c r="I2253" i="5"/>
  <c r="R2253" i="5"/>
  <c r="J2253" i="5"/>
  <c r="H2253" i="5"/>
  <c r="I2257" i="5"/>
  <c r="J2257" i="5"/>
  <c r="J1403" i="5"/>
  <c r="H1403" i="5"/>
  <c r="J191" i="5"/>
  <c r="R191" i="5"/>
  <c r="I191" i="5"/>
  <c r="J103" i="5"/>
  <c r="R103" i="5"/>
  <c r="R314" i="5"/>
  <c r="I207" i="5"/>
  <c r="R330" i="5"/>
  <c r="J1510" i="5"/>
  <c r="X1138" i="5"/>
  <c r="H891" i="5"/>
  <c r="H915" i="5"/>
  <c r="J608" i="5"/>
  <c r="X712" i="5"/>
  <c r="X2189" i="5"/>
  <c r="I2189" i="5"/>
  <c r="H2189" i="5"/>
  <c r="I1851" i="5"/>
  <c r="F1851" i="5"/>
  <c r="I1633" i="5"/>
  <c r="F1633" i="5"/>
  <c r="I239" i="5"/>
  <c r="R239" i="5"/>
  <c r="I391" i="5"/>
  <c r="F391" i="5"/>
  <c r="I102" i="5"/>
  <c r="F915" i="5"/>
  <c r="H712" i="5"/>
  <c r="H427"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279" i="5"/>
  <c r="J279" i="5"/>
  <c r="I279" i="5"/>
  <c r="R717" i="5"/>
  <c r="H717" i="5"/>
  <c r="R251" i="5"/>
  <c r="J251" i="5"/>
  <c r="I251" i="5"/>
  <c r="R293" i="5"/>
  <c r="J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F600" i="5"/>
  <c r="R151" i="5"/>
  <c r="J151" i="5"/>
  <c r="I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J287" i="5"/>
  <c r="I287" i="5"/>
  <c r="I435" i="5"/>
  <c r="F435" i="5"/>
  <c r="R211" i="5"/>
  <c r="J211" i="5"/>
  <c r="I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R394" i="5"/>
  <c r="J394" i="5"/>
  <c r="I394" i="5"/>
  <c r="H394" i="5"/>
  <c r="F394" i="5"/>
  <c r="R374" i="5"/>
  <c r="I374" i="5"/>
  <c r="H374" i="5"/>
  <c r="F374" i="5"/>
  <c r="J374" i="5"/>
  <c r="R355" i="5"/>
  <c r="J355" i="5"/>
  <c r="I355" i="5"/>
  <c r="J324" i="5"/>
  <c r="R324" i="5"/>
  <c r="I324" i="5"/>
  <c r="J300" i="5"/>
  <c r="I300" i="5"/>
  <c r="R300" i="5"/>
  <c r="J292" i="5"/>
  <c r="I292" i="5"/>
  <c r="R292" i="5"/>
  <c r="J284" i="5"/>
  <c r="I284" i="5"/>
  <c r="R284" i="5"/>
  <c r="J276" i="5"/>
  <c r="I276" i="5"/>
  <c r="R276" i="5"/>
  <c r="J268" i="5"/>
  <c r="I268" i="5"/>
  <c r="R268" i="5"/>
  <c r="J260" i="5"/>
  <c r="I260" i="5"/>
  <c r="R260" i="5"/>
  <c r="J252" i="5"/>
  <c r="I252" i="5"/>
  <c r="R252" i="5"/>
  <c r="J244" i="5"/>
  <c r="I244" i="5"/>
  <c r="R244" i="5"/>
  <c r="J236" i="5"/>
  <c r="I236" i="5"/>
  <c r="R236" i="5"/>
  <c r="J228" i="5"/>
  <c r="I228" i="5"/>
  <c r="R228" i="5"/>
  <c r="J132" i="5"/>
  <c r="R132" i="5"/>
  <c r="I132" i="5"/>
  <c r="R402" i="5"/>
  <c r="J402" i="5"/>
  <c r="I402" i="5"/>
  <c r="H402" i="5"/>
  <c r="F402" i="5"/>
  <c r="J204" i="5"/>
  <c r="I204" i="5"/>
  <c r="R204" i="5"/>
  <c r="J116" i="5"/>
  <c r="R116" i="5"/>
  <c r="I116" i="5"/>
  <c r="J104" i="5"/>
  <c r="R104" i="5"/>
  <c r="I104" i="5"/>
  <c r="D74" i="4"/>
  <c r="D61" i="4"/>
  <c r="D49" i="4"/>
  <c r="D31" i="4"/>
  <c r="D67" i="4"/>
  <c r="D55" i="4"/>
  <c r="A17" i="6"/>
  <c r="B35" i="4"/>
  <c r="A22" i="6"/>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R184" i="5"/>
  <c r="I184" i="5"/>
  <c r="J328" i="5"/>
  <c r="R328" i="5"/>
  <c r="I328" i="5"/>
  <c r="J220" i="5"/>
  <c r="I220" i="5"/>
  <c r="R220" i="5"/>
  <c r="J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R216" i="5"/>
  <c r="J120" i="5"/>
  <c r="R120" i="5"/>
  <c r="I120" i="5"/>
  <c r="J140" i="5"/>
  <c r="I140" i="5"/>
  <c r="R140" i="5"/>
  <c r="J192" i="5"/>
  <c r="R192" i="5"/>
  <c r="I192" i="5"/>
  <c r="A25" i="6"/>
  <c r="B57" i="4"/>
  <c r="A40" i="6"/>
  <c r="B51" i="4"/>
  <c r="A35" i="6" s="1"/>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J346" i="5"/>
  <c r="R366" i="5"/>
  <c r="I366" i="5"/>
  <c r="H366" i="5"/>
  <c r="F366" i="5"/>
  <c r="J366" i="5"/>
  <c r="R390" i="5"/>
  <c r="J390" i="5"/>
  <c r="I390" i="5"/>
  <c r="H390" i="5"/>
  <c r="F390" i="5"/>
  <c r="R386" i="5"/>
  <c r="J386" i="5"/>
  <c r="I386" i="5"/>
  <c r="H386" i="5"/>
  <c r="F386" i="5"/>
  <c r="R367" i="5"/>
  <c r="J367" i="5"/>
  <c r="H367" i="5"/>
  <c r="I367" i="5"/>
  <c r="F367" i="5"/>
  <c r="R342" i="5"/>
  <c r="I342" i="5"/>
  <c r="J342" i="5"/>
  <c r="J296" i="5"/>
  <c r="I296" i="5"/>
  <c r="R296" i="5"/>
  <c r="J288" i="5"/>
  <c r="I288" i="5"/>
  <c r="R288" i="5"/>
  <c r="J280" i="5"/>
  <c r="I280" i="5"/>
  <c r="R280" i="5"/>
  <c r="J272" i="5"/>
  <c r="I272" i="5"/>
  <c r="R272" i="5"/>
  <c r="J264" i="5"/>
  <c r="I264" i="5"/>
  <c r="R264" i="5"/>
  <c r="J256" i="5"/>
  <c r="I256" i="5"/>
  <c r="R256" i="5"/>
  <c r="J248" i="5"/>
  <c r="I248" i="5"/>
  <c r="R248" i="5"/>
  <c r="J240" i="5"/>
  <c r="I240" i="5"/>
  <c r="R240" i="5"/>
  <c r="J232" i="5"/>
  <c r="I232" i="5"/>
  <c r="R232" i="5"/>
  <c r="J224" i="5"/>
  <c r="I224" i="5"/>
  <c r="R224" i="5"/>
  <c r="R382" i="5"/>
  <c r="I382" i="5"/>
  <c r="H382" i="5"/>
  <c r="F382" i="5"/>
  <c r="J382" i="5"/>
  <c r="R359" i="5"/>
  <c r="J359" i="5"/>
  <c r="H359" i="5"/>
  <c r="F359" i="5"/>
  <c r="I359" i="5"/>
  <c r="J196" i="5"/>
  <c r="R196" i="5"/>
  <c r="I196" i="5"/>
  <c r="J208" i="5"/>
  <c r="I208" i="5"/>
  <c r="R208" i="5"/>
  <c r="J144" i="5"/>
  <c r="R144" i="5"/>
  <c r="I144" i="5"/>
  <c r="A24" i="6"/>
  <c r="B62" i="4"/>
  <c r="A44" i="6"/>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R124" i="5"/>
  <c r="I124" i="5"/>
  <c r="A27" i="6"/>
  <c r="B53" i="4"/>
  <c r="A37" i="6" s="1"/>
  <c r="B65" i="4"/>
  <c r="A47" i="6" s="1"/>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J354" i="5"/>
  <c r="J316" i="5"/>
  <c r="R316" i="5"/>
  <c r="I316" i="5"/>
  <c r="J172" i="5"/>
  <c r="I172" i="5"/>
  <c r="R172" i="5"/>
  <c r="J160" i="5"/>
  <c r="R160" i="5"/>
  <c r="I160" i="5"/>
  <c r="J180" i="5"/>
  <c r="R180" i="5"/>
  <c r="I180" i="5"/>
  <c r="J200" i="5"/>
  <c r="R200" i="5"/>
  <c r="I200" i="5"/>
  <c r="J156" i="5"/>
  <c r="R156" i="5"/>
  <c r="I156" i="5"/>
  <c r="J308" i="5"/>
  <c r="R308" i="5"/>
  <c r="I308" i="5"/>
  <c r="J100" i="5"/>
  <c r="R100" i="5"/>
  <c r="I100" i="5"/>
  <c r="J312" i="5"/>
  <c r="R312" i="5"/>
  <c r="I312" i="5"/>
  <c r="J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R148" i="5"/>
  <c r="I148" i="5"/>
  <c r="A26" i="6"/>
  <c r="B70" i="4"/>
  <c r="A51" i="6"/>
  <c r="B52" i="4"/>
  <c r="A36" i="6" s="1"/>
  <c r="B58" i="4"/>
  <c r="A41" i="6" s="1"/>
  <c r="B64" i="4"/>
  <c r="A46"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R164" i="5"/>
  <c r="I164" i="5"/>
  <c r="R339" i="5"/>
  <c r="J339" i="5"/>
  <c r="I339" i="5"/>
  <c r="J152" i="5"/>
  <c r="R152" i="5"/>
  <c r="I152" i="5"/>
  <c r="J212" i="5"/>
  <c r="I212" i="5"/>
  <c r="R212" i="5"/>
  <c r="J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J350" i="5"/>
  <c r="J108" i="5"/>
  <c r="I108" i="5"/>
  <c r="R108" i="5"/>
  <c r="J128" i="5"/>
  <c r="R128" i="5"/>
  <c r="I128" i="5"/>
  <c r="J136" i="5"/>
  <c r="R136" i="5"/>
  <c r="I136" i="5"/>
  <c r="J320" i="5"/>
  <c r="R320" i="5"/>
  <c r="I320" i="5"/>
  <c r="J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H49" i="6"/>
  <c r="D49" i="6"/>
  <c r="H34" i="6"/>
  <c r="H32" i="6"/>
  <c r="C45" i="6"/>
  <c r="C51" i="6"/>
  <c r="D19" i="6"/>
  <c r="C19" i="6"/>
  <c r="K65" i="6"/>
  <c r="D24" i="6"/>
  <c r="X100" i="5"/>
  <c r="D27" i="6"/>
  <c r="C27" i="6"/>
  <c r="C36" i="6"/>
  <c r="C40" i="6"/>
  <c r="C20" i="6"/>
  <c r="D20" i="6"/>
  <c r="C2" i="6"/>
  <c r="B2" i="6"/>
  <c r="F57" i="6"/>
  <c r="H57" i="6"/>
  <c r="H54" i="6"/>
  <c r="F62" i="6"/>
  <c r="H62" i="6"/>
  <c r="F58" i="6"/>
  <c r="H58" i="6"/>
  <c r="F60" i="6"/>
  <c r="H60" i="6"/>
  <c r="F63" i="6"/>
  <c r="H63" i="6"/>
  <c r="F59" i="6"/>
  <c r="H59" i="6"/>
  <c r="F55" i="6"/>
  <c r="C37" i="6"/>
  <c r="D25" i="6"/>
  <c r="C25" i="6"/>
  <c r="D26" i="6"/>
  <c r="D21" i="6"/>
  <c r="D22" i="6"/>
  <c r="C22" i="6"/>
  <c r="H47" i="6"/>
  <c r="D47"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46" i="6"/>
  <c r="C34" i="6"/>
  <c r="D34" i="6"/>
  <c r="D31" i="6"/>
  <c r="C30" i="6"/>
  <c r="D30" i="6"/>
  <c r="C32" i="6"/>
  <c r="D32" i="6"/>
  <c r="R16" i="5"/>
  <c r="I16" i="5"/>
  <c r="J16" i="5"/>
  <c r="I10" i="5"/>
  <c r="R10" i="5"/>
  <c r="J10" i="5"/>
  <c r="R13" i="5"/>
  <c r="J13" i="5"/>
  <c r="I13" i="5"/>
  <c r="R7" i="5"/>
  <c r="I7" i="5"/>
  <c r="I17" i="5"/>
  <c r="J17" i="5"/>
  <c r="R17" i="5"/>
  <c r="G66" i="6"/>
  <c r="H66" i="6"/>
  <c r="C66" i="6"/>
  <c r="G67" i="6"/>
  <c r="H67" i="6"/>
  <c r="D67" i="6"/>
  <c r="G65" i="6"/>
  <c r="H65" i="6"/>
  <c r="C65" i="6"/>
  <c r="I12" i="5"/>
  <c r="J12" i="5"/>
  <c r="R12" i="5"/>
  <c r="J9" i="5"/>
  <c r="I9" i="5"/>
  <c r="R9" i="5"/>
  <c r="R8" i="5"/>
  <c r="I8" i="5"/>
  <c r="J15" i="5"/>
  <c r="I15" i="5"/>
  <c r="R15" i="5"/>
  <c r="R11" i="5"/>
  <c r="J11" i="5"/>
  <c r="I11" i="5"/>
  <c r="I14" i="5"/>
  <c r="R14" i="5"/>
  <c r="J14" i="5"/>
  <c r="C49" i="6"/>
  <c r="C47" i="6"/>
  <c r="C60" i="6"/>
  <c r="D60" i="6"/>
  <c r="D58" i="6"/>
  <c r="C58" i="6"/>
  <c r="D63" i="6"/>
  <c r="C63" i="6"/>
  <c r="C62" i="6"/>
  <c r="D62" i="6"/>
  <c r="C54" i="6"/>
  <c r="D54" i="6"/>
  <c r="D57" i="6"/>
  <c r="F56" i="6"/>
  <c r="H56" i="6"/>
  <c r="H55" i="6"/>
  <c r="D59" i="6"/>
  <c r="C59" i="6"/>
  <c r="X13" i="5"/>
  <c r="X10" i="5"/>
  <c r="D65" i="6"/>
  <c r="X9" i="5"/>
  <c r="X12" i="5"/>
  <c r="X14" i="5"/>
  <c r="X17" i="5"/>
  <c r="D66" i="6"/>
  <c r="C67" i="6"/>
  <c r="X11" i="5"/>
  <c r="X15" i="5"/>
  <c r="X8" i="5"/>
  <c r="X7" i="5"/>
  <c r="X16" i="5"/>
  <c r="D55" i="6"/>
  <c r="C55" i="6"/>
  <c r="D56" i="6"/>
  <c r="C56" i="6"/>
  <c r="S17" i="5"/>
  <c r="S12" i="5"/>
  <c r="S16" i="5"/>
  <c r="S15" i="5"/>
  <c r="S13" i="5"/>
  <c r="S14" i="5"/>
  <c r="S10" i="5"/>
  <c r="S11" i="5"/>
  <c r="S8" i="5"/>
  <c r="S9" i="5"/>
  <c r="S7" i="5"/>
  <c r="G64" i="6" a="1"/>
  <c r="G64" i="6" l="1"/>
  <c r="D37" i="4"/>
  <c r="F69" i="6"/>
  <c r="H69" i="6" l="1"/>
  <c r="C69" i="6"/>
  <c r="B64" i="6"/>
  <c r="H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<sst xmlns="http://schemas.openxmlformats.org/spreadsheetml/2006/main" count="28481" uniqueCount="16080">
  <si>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</si>
  <si>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</si>
  <si>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</si>
  <si>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</si>
  <si>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</si>
  <si>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</si>
  <si>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</si>
  <si>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</si>
  <si>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</si>
  <si>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</si>
  <si>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</si>
  <si>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</si>
  <si>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</si>
  <si>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</si>
  <si>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</si>
  <si>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</si>
  <si>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</si>
  <si>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</si>
  <si>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</si>
  <si>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</si>
  <si>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</si>
  <si>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</si>
  <si>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</si>
  <si>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</si>
  <si>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</si>
  <si>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</si>
  <si>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</si>
  <si>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</si>
  <si>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</si>
  <si>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</si>
  <si>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</si>
  <si>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</si>
  <si>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</si>
  <si>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</si>
  <si>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</si>
  <si>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</si>
  <si>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</si>
  <si>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</si>
  <si>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</si>
  <si>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</si>
  <si>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</si>
  <si>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</si>
  <si>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</si>
  <si>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</si>
  <si>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</si>
  <si>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</si>
  <si>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</si>
  <si>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</si>
  <si>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</si>
  <si>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</si>
  <si>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</si>
  <si>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</si>
  <si>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</si>
  <si>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</si>
  <si>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</si>
  <si>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</si>
  <si>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</si>
  <si>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</si>
  <si>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</si>
  <si>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</si>
  <si>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</si>
  <si>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</si>
  <si>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</si>
  <si>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</si>
  <si>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</si>
  <si>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</si>
  <si>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</si>
  <si>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</si>
  <si>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</si>
  <si>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</si>
  <si>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</si>
  <si>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</si>
  <si>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</si>
  <si>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</si>
  <si>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</si>
  <si>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</si>
  <si>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</si>
  <si>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</si>
  <si>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</si>
  <si>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</si>
  <si>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</si>
  <si>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</si>
  <si>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</si>
  <si>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</si>
  <si>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</si>
  <si>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</si>
  <si>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</si>
  <si>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</si>
  <si>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</si>
  <si>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</si>
  <si>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</si>
  <si>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</si>
  <si>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</si>
  <si>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</si>
  <si>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</si>
  <si>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</si>
  <si>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</si>
  <si>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</si>
  <si>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</si>
  <si>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</si>
  <si>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</si>
  <si>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</si>
  <si>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</si>
  <si>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</si>
  <si>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</si>
  <si>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</si>
  <si>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</si>
  <si>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</si>
  <si>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</si>
  <si>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</si>
  <si>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</si>
  <si>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</si>
  <si>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</si>
  <si>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</si>
  <si>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</si>
  <si>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</si>
  <si>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</si>
  <si>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</si>
  <si>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</si>
  <si>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</si>
  <si>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</si>
  <si>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</si>
  <si>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</si>
  <si>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</si>
  <si>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</si>
  <si>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</si>
  <si>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</si>
  <si>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</si>
  <si>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</si>
  <si>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</si>
  <si>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</si>
  <si>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</si>
  <si>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</si>
  <si>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</si>
  <si>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</si>
  <si>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</si>
  <si>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</si>
  <si>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</si>
  <si>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</si>
  <si>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</si>
  <si>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</si>
  <si>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</si>
  <si>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</si>
  <si>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</si>
  <si>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</si>
  <si>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</si>
  <si>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</si>
  <si>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</si>
  <si>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</si>
  <si>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</si>
  <si>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</si>
  <si>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</si>
  <si>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</si>
  <si>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</si>
  <si>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</si>
  <si>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</si>
  <si>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</si>
  <si>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</si>
  <si>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</si>
  <si>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</si>
  <si>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</si>
  <si>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</si>
  <si>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</si>
  <si>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</si>
  <si>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</si>
  <si>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</si>
  <si>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</si>
  <si>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</si>
  <si>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</si>
  <si>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</si>
  <si>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</si>
  <si>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</si>
  <si>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</si>
  <si>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</si>
  <si>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</si>
  <si>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</si>
  <si>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</si>
  <si>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</si>
  <si>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</si>
  <si>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</si>
  <si>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</si>
  <si>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</si>
  <si>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</si>
  <si>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</si>
  <si>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</si>
  <si>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</si>
  <si>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</si>
  <si>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</si>
  <si>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</si>
  <si>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</si>
  <si>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</si>
  <si>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</si>
  <si>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</si>
  <si>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</si>
  <si>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</si>
  <si>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</si>
  <si>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</si>
  <si>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</si>
  <si>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</si>
  <si>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</si>
  <si>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</si>
  <si>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</si>
  <si>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</si>
  <si>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</si>
  <si>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</si>
  <si>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</si>
  <si>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</si>
  <si>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</si>
  <si>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</si>
  <si>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</si>
  <si>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</si>
  <si>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</si>
  <si>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</si>
  <si>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</si>
  <si>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</si>
  <si>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</si>
  <si>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</si>
  <si>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</si>
  <si>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</si>
  <si>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</si>
  <si>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</si>
  <si>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</si>
  <si>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</si>
  <si>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</si>
  <si>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</si>
  <si>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</si>
  <si>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</si>
  <si>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</si>
  <si>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</si>
  <si>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</si>
  <si>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</si>
  <si>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</si>
  <si>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</si>
  <si>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</si>
  <si>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</si>
  <si>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</si>
  <si>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</si>
  <si>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</si>
  <si>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</si>
  <si>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</si>
  <si>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</si>
  <si>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</si>
  <si>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</si>
  <si>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</si>
  <si>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</si>
  <si>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</si>
  <si>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</si>
  <si>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</si>
  <si>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</si>
  <si>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</si>
  <si>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</si>
  <si>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</si>
  <si>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</si>
  <si>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</si>
  <si>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</si>
  <si>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</si>
  <si>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</si>
  <si>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</si>
  <si>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</si>
  <si>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</si>
  <si>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</si>
  <si>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</si>
  <si>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</si>
  <si>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</si>
  <si>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</si>
  <si>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</si>
  <si>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</si>
  <si>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</si>
  <si>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</si>
  <si>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</si>
  <si>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</si>
  <si>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</si>
  <si>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</si>
  <si>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</si>
  <si>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</si>
  <si>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</si>
  <si>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</si>
  <si>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</si>
  <si>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</si>
  <si>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</si>
  <si>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</si>
  <si>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</si>
  <si>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</si>
  <si>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</si>
  <si>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</si>
  <si>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</si>
  <si>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</si>
  <si>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</si>
  <si>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</si>
  <si>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</si>
  <si>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</si>
  <si>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</si>
  <si>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</si>
  <si>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</si>
  <si>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</si>
  <si>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</si>
  <si>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</si>
  <si>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</si>
  <si>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</si>
  <si>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</si>
  <si>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</si>
  <si>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</si>
  <si>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</si>
  <si>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</si>
  <si>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</si>
  <si>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</si>
  <si>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</si>
  <si>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</si>
  <si>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</si>
  <si>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</si>
  <si>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</si>
  <si>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</si>
  <si>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</si>
  <si>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</si>
  <si>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</si>
  <si>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</si>
  <si>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</si>
  <si>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</si>
  <si>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</si>
  <si>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</si>
  <si>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</si>
  <si>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</si>
  <si>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</si>
  <si>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</si>
  <si>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</si>
  <si>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</si>
  <si>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</si>
  <si>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</si>
  <si>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</si>
  <si>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</si>
  <si>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</si>
  <si>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</si>
  <si>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</si>
  <si>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</si>
  <si>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</si>
  <si>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</si>
  <si>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</si>
  <si>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</si>
  <si>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</si>
  <si>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</si>
  <si>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</si>
  <si>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</si>
  <si>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</si>
  <si>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</si>
  <si>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</si>
  <si>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</si>
  <si>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</si>
  <si>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</si>
  <si>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</si>
  <si>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</si>
  <si>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</si>
  <si>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</si>
  <si>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</si>
  <si>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</si>
  <si>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</si>
  <si>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</si>
  <si>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</si>
  <si>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</si>
  <si>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</si>
  <si>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</si>
  <si>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</si>
  <si>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</si>
  <si>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</si>
  <si>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</si>
  <si>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</si>
  <si>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</si>
  <si>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</si>
  <si>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</si>
  <si>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</si>
  <si>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</si>
  <si>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</si>
  <si>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</si>
  <si>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</si>
  <si>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</si>
  <si>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</si>
  <si>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</si>
  <si>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</si>
  <si>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</si>
  <si>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</si>
  <si>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</si>
  <si>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</si>
  <si>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</si>
  <si>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</si>
  <si>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</si>
  <si>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</si>
  <si>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</si>
  <si>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</si>
  <si>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</si>
  <si>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</si>
  <si>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</si>
  <si>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</si>
  <si>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</si>
  <si>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</si>
  <si>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</si>
  <si>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</si>
  <si>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</si>
  <si>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</si>
  <si>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</si>
  <si>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</si>
  <si>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</si>
  <si>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</si>
  <si>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</si>
  <si>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</si>
  <si>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</si>
  <si>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</si>
  <si>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</si>
  <si>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</si>
  <si>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</si>
  <si>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</si>
  <si>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</si>
  <si>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</si>
  <si>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</si>
  <si>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</si>
  <si>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</si>
  <si>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</si>
  <si>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</si>
  <si>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</si>
  <si>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</si>
  <si>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</si>
  <si>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</si>
  <si>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</si>
  <si>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</si>
  <si>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</si>
  <si>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</si>
  <si>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</si>
  <si>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</si>
  <si>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</si>
  <si>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</si>
  <si>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</si>
  <si>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</si>
  <si>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</si>
  <si>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</si>
  <si>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</si>
  <si>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</si>
  <si>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</si>
  <si>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</si>
  <si>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</si>
  <si>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</si>
  <si>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</si>
  <si>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</si>
  <si>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</si>
  <si>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</si>
  <si>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</si>
  <si>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</si>
  <si>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</si>
  <si>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</si>
  <si>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</si>
  <si>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</si>
  <si>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</si>
  <si>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</si>
  <si>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</si>
  <si>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</si>
  <si>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</si>
  <si>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</si>
  <si>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</si>
  <si>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</si>
  <si>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</si>
  <si>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</si>
  <si>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</si>
  <si>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</si>
  <si>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</si>
  <si>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</si>
  <si>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</si>
  <si>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</si>
  <si>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</si>
  <si>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</si>
  <si>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</si>
  <si>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</si>
  <si>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</si>
  <si>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</si>
  <si>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</si>
  <si>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</si>
  <si>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</si>
  <si>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</si>
  <si>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</si>
  <si>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</si>
  <si>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</si>
  <si>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</si>
  <si>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</si>
  <si>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</si>
  <si>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</si>
  <si>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</si>
  <si>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</si>
  <si>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</si>
  <si>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</si>
  <si>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</si>
  <si>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</si>
  <si>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</si>
  <si>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</si>
  <si>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</si>
  <si>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</si>
  <si>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</si>
  <si>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</si>
  <si>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</si>
  <si>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</si>
  <si>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</si>
  <si>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</si>
  <si>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</si>
  <si>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</si>
  <si>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</si>
  <si>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</si>
  <si>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</si>
  <si>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</si>
  <si>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</si>
  <si>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</si>
  <si>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</si>
  <si>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</si>
  <si>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</si>
  <si>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</si>
  <si>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</si>
  <si>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</si>
  <si>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</si>
  <si>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</si>
  <si>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</si>
  <si>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</si>
  <si>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</si>
  <si>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</si>
  <si>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</si>
  <si>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</si>
  <si>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</si>
  <si>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</si>
  <si>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</si>
  <si>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</si>
  <si>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</si>
  <si>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</si>
  <si>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</si>
  <si>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</si>
  <si>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</si>
  <si>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</si>
  <si>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</si>
  <si>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</si>
  <si>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</si>
  <si>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</si>
  <si>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</si>
  <si>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</si>
  <si>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</si>
  <si>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</si>
  <si>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</si>
  <si>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</si>
  <si>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</si>
  <si>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</si>
  <si>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</si>
  <si>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</si>
  <si>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</si>
  <si>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</si>
  <si>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</si>
  <si>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</si>
  <si>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</si>
  <si>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</si>
  <si>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</si>
  <si>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</si>
  <si>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</si>
  <si>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</si>
  <si>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</si>
  <si>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</si>
  <si>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</si>
  <si>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</si>
  <si>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</si>
  <si>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</si>
  <si>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</si>
  <si>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</si>
  <si>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</si>
  <si>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</si>
  <si>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</si>
  <si>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</si>
  <si>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</si>
  <si>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</si>
  <si>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</si>
  <si>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</si>
  <si>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</si>
  <si>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</si>
  <si>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</si>
  <si>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</si>
  <si>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</si>
  <si>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</si>
  <si>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</si>
  <si>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</si>
  <si>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</si>
  <si>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</si>
  <si>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</si>
  <si>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</si>
  <si>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</si>
  <si>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</si>
  <si>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</si>
  <si>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</si>
  <si>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</si>
  <si>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</si>
  <si>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</si>
  <si>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</si>
  <si>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</si>
  <si>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</si>
  <si>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</si>
  <si>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</si>
  <si>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</si>
  <si>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</si>
  <si>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</si>
  <si>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</si>
  <si>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</si>
  <si>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</si>
  <si>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</si>
  <si>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</si>
  <si>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</si>
  <si>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</si>
  <si>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</si>
  <si>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</si>
  <si>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</si>
  <si>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</si>
  <si>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</si>
  <si>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</si>
  <si>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</si>
  <si>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</si>
  <si>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</si>
  <si>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</si>
  <si>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</si>
  <si>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</si>
  <si>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</si>
  <si>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</si>
  <si>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</si>
  <si>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</si>
  <si>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</si>
  <si>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</si>
  <si>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</si>
  <si>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</si>
  <si>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</si>
  <si>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</si>
  <si>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</si>
  <si>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</si>
  <si>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</si>
  <si>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</si>
  <si>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</si>
  <si>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</si>
  <si>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</si>
  <si>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</si>
  <si>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</si>
  <si>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</si>
  <si>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</si>
  <si>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</si>
  <si>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</si>
  <si>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</si>
  <si>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</si>
  <si>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</si>
  <si>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</si>
  <si>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</si>
  <si>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</si>
  <si>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</si>
  <si>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</si>
  <si>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</si>
  <si>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</si>
  <si>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</si>
  <si>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</si>
  <si>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</si>
  <si>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</si>
  <si>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</si>
  <si>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</si>
  <si>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</si>
  <si>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</si>
  <si>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</si>
  <si>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</si>
  <si>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</si>
  <si>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</si>
  <si>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</si>
  <si>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</si>
  <si>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</si>
  <si>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</si>
  <si>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</si>
  <si>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</si>
  <si>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</si>
  <si>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</si>
  <si>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</si>
  <si>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</si>
  <si>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</si>
  <si>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</si>
  <si>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</si>
  <si>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</si>
  <si>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</si>
  <si>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</si>
  <si>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</si>
  <si>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</si>
  <si>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</si>
  <si>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</si>
  <si>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</si>
  <si>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</si>
  <si>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</si>
  <si>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</si>
  <si>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</si>
  <si>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</si>
  <si>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</si>
  <si>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</si>
  <si>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</si>
  <si>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</si>
  <si>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</si>
  <si>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</si>
  <si>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</si>
  <si>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</si>
  <si>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</si>
  <si>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</si>
  <si>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</si>
  <si>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</si>
  <si>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</si>
  <si>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</si>
  <si>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</si>
  <si>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</si>
  <si>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</si>
  <si>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</si>
  <si>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</si>
  <si>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</si>
  <si>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</si>
  <si>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</si>
  <si>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</si>
  <si>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</si>
  <si>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</si>
  <si>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</si>
  <si>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</si>
  <si>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</si>
  <si>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</si>
  <si>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</si>
  <si>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</si>
  <si>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</si>
  <si>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</si>
  <si>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</si>
  <si>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</si>
  <si>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</si>
  <si>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</si>
  <si>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</si>
  <si>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</si>
  <si>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</si>
  <si>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</si>
  <si>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</si>
  <si>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</si>
  <si>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</si>
  <si>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</si>
  <si>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</si>
  <si>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</si>
  <si>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</si>
  <si>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</si>
  <si>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</si>
  <si>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</si>
  <si>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</si>
  <si>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</si>
  <si>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</si>
  <si>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</si>
  <si>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</si>
  <si>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</si>
  <si>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</si>
  <si>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</si>
  <si>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</si>
  <si>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</si>
  <si>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</si>
  <si>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</si>
  <si>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</si>
  <si>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</si>
  <si>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</si>
  <si>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</si>
  <si>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</si>
  <si>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</si>
  <si>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</si>
  <si>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</si>
  <si>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</si>
  <si>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</si>
  <si>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</si>
  <si>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</si>
  <si>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</si>
  <si>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</si>
  <si>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</si>
  <si>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</si>
  <si>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</si>
  <si>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</si>
  <si>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</si>
  <si>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</si>
  <si>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</si>
  <si>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</si>
  <si>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</si>
  <si>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</si>
  <si>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</si>
  <si>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</si>
  <si>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</si>
  <si>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</si>
  <si>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</si>
  <si>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</si>
  <si>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</si>
  <si>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</si>
  <si>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</si>
  <si>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</si>
  <si>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</si>
  <si>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</si>
  <si>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</si>
  <si>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</si>
  <si>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</si>
  <si>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</si>
  <si>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</si>
  <si>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</si>
  <si>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</si>
  <si>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</si>
  <si>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</si>
  <si>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</si>
  <si>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</si>
  <si>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</si>
  <si>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</si>
  <si>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</si>
  <si>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</si>
  <si>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</si>
  <si>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</si>
  <si>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</si>
  <si>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</si>
  <si>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</si>
  <si>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</si>
  <si>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</si>
  <si>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</si>
  <si>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</si>
  <si>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</si>
  <si>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</si>
  <si>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</si>
  <si>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</si>
  <si>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</si>
  <si>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</si>
  <si>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</si>
  <si>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</si>
  <si>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</si>
  <si>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</si>
  <si>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</si>
  <si>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</si>
  <si>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</si>
  <si>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</si>
  <si>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</si>
  <si>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</si>
  <si>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</si>
  <si>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</si>
  <si>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</si>
  <si>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</si>
  <si>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</si>
  <si>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</si>
  <si>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</si>
  <si>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</si>
  <si>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</si>
  <si>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</si>
  <si>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</si>
  <si>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</si>
  <si>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</si>
  <si>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</si>
  <si>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</si>
  <si>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</si>
  <si>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</si>
  <si>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</si>
  <si>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</si>
  <si>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</si>
  <si>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</si>
  <si>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</si>
  <si>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</si>
  <si>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</si>
  <si>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</si>
  <si>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</si>
  <si>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</si>
  <si>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</si>
  <si>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</si>
  <si>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</si>
  <si>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</si>
  <si>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</si>
  <si>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</si>
  <si>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</si>
  <si>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</si>
  <si>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</si>
  <si>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</si>
  <si>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</si>
  <si>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</si>
  <si>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</si>
  <si>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</si>
  <si>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</si>
  <si>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</si>
  <si>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</si>
  <si>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</si>
  <si>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</si>
  <si>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</si>
  <si>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</si>
  <si>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</si>
  <si>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</si>
  <si>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</si>
  <si>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</si>
  <si>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</si>
  <si>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</si>
  <si>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</si>
  <si>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</si>
  <si>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</si>
  <si>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</si>
  <si>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</si>
  <si>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</si>
  <si>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</si>
  <si>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</si>
  <si>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</si>
  <si>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</si>
  <si>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</si>
  <si>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</si>
  <si>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</si>
  <si>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</si>
  <si>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</si>
  <si>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</si>
  <si>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</si>
  <si>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</si>
  <si>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</si>
  <si>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</si>
  <si>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</si>
  <si>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</si>
  <si>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</si>
  <si>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</si>
  <si>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</si>
  <si>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</si>
  <si>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</si>
  <si>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</si>
  <si>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</si>
  <si>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</si>
  <si>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</si>
  <si>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</si>
  <si>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</si>
  <si>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</si>
  <si>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</si>
  <si>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</si>
  <si>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</si>
  <si>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</si>
  <si>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</si>
  <si>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</si>
  <si>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</si>
  <si>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</si>
  <si>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</si>
  <si>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</si>
  <si>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</si>
  <si>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</si>
  <si>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</si>
  <si>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</si>
  <si>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</si>
  <si>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</si>
  <si>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</si>
  <si>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</si>
  <si>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</si>
  <si>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</si>
  <si>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</si>
  <si>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</si>
  <si>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</si>
  <si>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</si>
  <si>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</si>
  <si>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</si>
  <si>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</si>
  <si>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</si>
  <si>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</si>
  <si>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</si>
  <si>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</si>
  <si>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</si>
  <si>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</si>
  <si>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</si>
  <si>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</si>
  <si>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</si>
  <si>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</si>
  <si>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</si>
  <si>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</si>
  <si>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</si>
  <si>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</si>
  <si>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</si>
  <si>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</si>
  <si>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</si>
  <si>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</si>
  <si>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</si>
  <si>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</si>
  <si>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</si>
  <si>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</si>
  <si>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</si>
  <si>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</si>
  <si>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</si>
  <si>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</si>
  <si>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</si>
  <si>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</si>
  <si>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</si>
  <si>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</si>
  <si>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</si>
  <si>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</si>
  <si>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</si>
  <si>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</si>
  <si>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</si>
  <si>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</si>
  <si>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</si>
  <si>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</si>
  <si>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</si>
  <si>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</si>
  <si>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</si>
  <si>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</si>
  <si>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</si>
  <si>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</si>
  <si>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</si>
  <si>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</si>
  <si>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</si>
  <si>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</si>
  <si>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</si>
  <si>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</si>
  <si>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</si>
  <si>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</si>
  <si>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</si>
  <si>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</si>
  <si>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</si>
  <si>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</si>
  <si>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</si>
  <si>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</si>
  <si>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</si>
  <si>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</si>
  <si>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</si>
  <si>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</si>
  <si>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</si>
  <si>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</si>
  <si>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</si>
  <si>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</si>
  <si>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</si>
  <si>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</si>
  <si>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</si>
  <si>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</si>
  <si>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</si>
  <si>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</si>
  <si>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</si>
  <si>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</si>
  <si>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</si>
  <si>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</si>
  <si>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</si>
  <si>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</si>
  <si>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</si>
  <si>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</si>
  <si>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</si>
  <si>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</si>
  <si>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</si>
  <si>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</si>
  <si>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</si>
  <si>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</si>
  <si>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</si>
  <si>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</si>
  <si>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</si>
  <si>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</si>
  <si>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</si>
  <si>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</si>
  <si>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</si>
  <si>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</si>
  <si>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</si>
  <si>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</si>
  <si>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</si>
  <si>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</si>
  <si>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</si>
  <si>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</si>
  <si>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</si>
  <si>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</si>
  <si>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</si>
  <si>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</si>
  <si>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</si>
  <si>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</si>
  <si>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</si>
  <si>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</si>
  <si>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</si>
  <si>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</si>
  <si>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</si>
  <si>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</si>
  <si>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</si>
  <si>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</si>
  <si>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</si>
  <si>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</si>
  <si>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</si>
  <si>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</si>
  <si>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</si>
  <si>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</si>
  <si>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</si>
  <si>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</si>
  <si>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</si>
  <si>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</si>
  <si>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</si>
  <si>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</si>
  <si>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</si>
  <si>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</si>
  <si>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</si>
  <si>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</si>
  <si>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</si>
  <si>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</si>
  <si>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</si>
  <si>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</si>
  <si>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</si>
  <si>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</si>
  <si>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</si>
  <si>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</si>
  <si>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</si>
  <si>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</si>
  <si>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</si>
  <si>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</si>
  <si>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</si>
  <si>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</si>
  <si>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</si>
  <si>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</si>
  <si>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</si>
  <si>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</si>
  <si>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</si>
  <si>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</si>
  <si>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</si>
  <si>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</si>
  <si>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</si>
  <si>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</si>
  <si>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</si>
  <si>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</si>
  <si>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</si>
  <si>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</si>
  <si>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</si>
  <si>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</si>
  <si>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</si>
  <si>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</si>
  <si>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</si>
  <si>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</si>
  <si>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</si>
  <si>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</si>
  <si>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</si>
  <si>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</si>
  <si>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</si>
  <si>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</si>
  <si>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</si>
  <si>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</si>
  <si>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</si>
  <si>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</si>
  <si>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</si>
  <si>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</si>
  <si>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</si>
  <si>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</si>
  <si>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</si>
  <si>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</si>
  <si>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</si>
  <si>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</si>
  <si>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</si>
  <si>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</si>
  <si>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</si>
  <si>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</si>
  <si>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</si>
  <si>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</si>
  <si>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</si>
  <si>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</si>
  <si>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</si>
  <si>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</si>
  <si>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</si>
  <si>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</si>
  <si>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</si>
  <si>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</si>
  <si>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</si>
  <si>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</si>
  <si>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</si>
  <si>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</si>
  <si>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</si>
  <si>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</si>
  <si>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</si>
  <si>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</si>
  <si>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</si>
  <si>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</si>
  <si>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</si>
  <si>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</si>
  <si>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</si>
  <si>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</si>
  <si>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</si>
  <si>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</si>
  <si>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</si>
  <si>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</si>
  <si>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</si>
  <si>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</si>
  <si>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</si>
  <si>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</si>
  <si>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</si>
  <si>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</si>
  <si>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</si>
  <si>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</si>
  <si>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</si>
  <si>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</si>
  <si>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</si>
  <si>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</si>
  <si>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</si>
  <si>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</si>
  <si>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</si>
  <si>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</si>
  <si>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</si>
  <si>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</si>
  <si>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</si>
  <si>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</si>
  <si>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</si>
  <si>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</si>
  <si>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</si>
  <si>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</si>
  <si>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</si>
  <si>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</si>
  <si>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</si>
  <si>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</si>
  <si>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</si>
  <si>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</si>
  <si>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</si>
  <si>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</si>
  <si>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</si>
  <si>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</si>
  <si>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</si>
  <si>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</si>
  <si>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</si>
  <si>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</si>
  <si>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</si>
  <si>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</si>
  <si>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</si>
  <si>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</si>
  <si>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</si>
  <si>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</si>
  <si>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</si>
  <si>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</si>
  <si>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</si>
  <si>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</si>
  <si>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</si>
  <si>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</si>
  <si>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</si>
  <si>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</si>
  <si>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</si>
  <si>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</si>
  <si>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</si>
  <si>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</si>
  <si>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</si>
  <si>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</si>
  <si>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</si>
  <si>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</si>
  <si>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</si>
  <si>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</si>
  <si>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</si>
  <si>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</si>
  <si>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</si>
  <si>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</si>
  <si>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</si>
  <si>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</si>
  <si>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</si>
  <si>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</si>
  <si>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</si>
  <si>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</si>
  <si>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</si>
  <si>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</si>
  <si>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</si>
  <si>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</si>
  <si>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</si>
  <si>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</si>
  <si>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</si>
  <si>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</si>
  <si>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</si>
  <si>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</si>
  <si>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</si>
  <si>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</si>
  <si>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</si>
  <si>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</si>
  <si>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</si>
  <si>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</si>
  <si>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</si>
  <si>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</si>
  <si>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</si>
  <si>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</si>
  <si>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</si>
  <si>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</si>
  <si>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</si>
  <si>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</si>
  <si>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</si>
  <si>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</si>
  <si>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</si>
  <si>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</si>
  <si>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</si>
  <si>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</si>
  <si>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</si>
  <si>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</si>
  <si>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</si>
  <si>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</si>
  <si>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</si>
  <si>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</si>
  <si>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</si>
  <si>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</si>
  <si>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</si>
  <si>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</si>
  <si>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</si>
  <si>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</si>
  <si>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</si>
  <si>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</si>
  <si>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</si>
  <si>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</si>
  <si>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</si>
  <si>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</si>
  <si>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</si>
  <si>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</si>
  <si>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</si>
  <si>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</si>
  <si>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</si>
  <si>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</si>
  <si>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</si>
  <si>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</si>
  <si>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</si>
  <si>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</si>
  <si>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</si>
  <si>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</si>
  <si>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</si>
  <si>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</si>
  <si>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</si>
  <si>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</si>
  <si>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</si>
  <si>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</si>
  <si>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</si>
  <si>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</si>
  <si>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</si>
  <si>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</si>
  <si>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</si>
  <si>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</si>
  <si>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</si>
  <si>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</si>
  <si>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</si>
  <si>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</si>
  <si>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</si>
  <si>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</si>
  <si>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</si>
  <si>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</si>
  <si>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</si>
  <si>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</si>
  <si>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</si>
  <si>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</si>
  <si>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</si>
  <si>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</si>
  <si>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</si>
  <si>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</si>
  <si>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</si>
  <si>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</si>
  <si>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</si>
  <si>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</si>
  <si>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</si>
  <si>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</si>
  <si>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</si>
  <si>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</si>
  <si>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</si>
  <si>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</si>
  <si>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</si>
  <si>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</si>
  <si>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</si>
  <si>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</si>
  <si>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</si>
  <si>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</si>
  <si>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</si>
  <si>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</si>
  <si>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</si>
  <si>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</si>
  <si>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</si>
  <si>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</si>
  <si>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</si>
  <si>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</si>
  <si>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</si>
  <si>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</si>
  <si>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</si>
  <si>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</si>
  <si>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</si>
  <si>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</si>
  <si>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</si>
  <si>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</si>
  <si>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</si>
  <si>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</si>
  <si>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</si>
  <si>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</si>
  <si>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</si>
  <si>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</si>
  <si>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</si>
  <si>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</si>
  <si>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</si>
  <si>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</si>
  <si>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</si>
  <si>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</si>
  <si>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</si>
  <si>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</si>
  <si>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</si>
  <si>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</si>
  <si>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</si>
  <si>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</si>
  <si>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</si>
  <si>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</si>
  <si>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</si>
  <si>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</si>
  <si>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</si>
  <si>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</si>
  <si>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</si>
  <si>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</si>
  <si>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</si>
  <si>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</si>
  <si>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</si>
  <si>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</si>
  <si>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</si>
  <si>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</si>
  <si>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</si>
  <si>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</si>
  <si>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</si>
  <si>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</si>
  <si>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</si>
  <si>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</si>
  <si>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</si>
  <si>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</si>
  <si>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</si>
  <si>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</si>
  <si>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</si>
  <si>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</si>
  <si>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</si>
  <si>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</si>
  <si>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</si>
  <si>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</si>
  <si>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</si>
  <si>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</si>
  <si>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</si>
  <si>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</si>
  <si>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</si>
  <si>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</si>
  <si>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</si>
  <si>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</si>
  <si>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</si>
  <si>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</si>
  <si>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</si>
  <si>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</si>
  <si>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</si>
  <si>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</si>
  <si>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</si>
  <si>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</si>
  <si>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</si>
  <si>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</si>
  <si>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</si>
  <si>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</si>
  <si>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</si>
  <si>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</si>
  <si>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</si>
  <si>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</si>
  <si>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</si>
  <si>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</si>
  <si>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</si>
  <si>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</si>
  <si>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</si>
  <si>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</si>
  <si>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</si>
  <si>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</si>
  <si>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</si>
  <si>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</si>
  <si>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</si>
  <si>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</si>
  <si>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</si>
  <si>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</si>
  <si>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</si>
  <si>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</si>
  <si>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</si>
  <si>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</si>
  <si>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</si>
  <si>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</si>
  <si>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</si>
  <si>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</si>
  <si>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</si>
  <si>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</si>
  <si>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</si>
  <si>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</si>
  <si>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</si>
  <si>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</si>
  <si>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</si>
  <si>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</si>
  <si>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</si>
  <si>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</si>
  <si>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</si>
  <si>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</si>
  <si>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</si>
  <si>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</si>
  <si>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</si>
  <si>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</si>
  <si>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</si>
  <si>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</si>
  <si>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</si>
  <si>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</si>
  <si>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</si>
  <si>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</si>
  <si>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</si>
  <si>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</si>
  <si>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</si>
  <si>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</si>
  <si>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</si>
  <si>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</si>
  <si>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</si>
  <si>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</si>
  <si>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</si>
  <si>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</si>
  <si>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</si>
  <si>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</si>
  <si>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</si>
  <si>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</si>
  <si>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</si>
  <si>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</si>
  <si>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</si>
  <si>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</si>
  <si>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</si>
  <si>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</si>
  <si>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</si>
  <si>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</si>
  <si>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</si>
  <si>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</si>
  <si>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</si>
  <si>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</si>
  <si>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</si>
  <si>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</si>
  <si>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</si>
  <si>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</si>
  <si>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</si>
  <si>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</si>
  <si>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</si>
  <si>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</si>
  <si>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</si>
  <si>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</si>
  <si>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</si>
  <si>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</si>
  <si>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</si>
  <si>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</si>
  <si>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</si>
  <si>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</si>
  <si>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</si>
  <si>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</si>
  <si>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</si>
  <si>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</si>
  <si>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</si>
  <si>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</si>
  <si>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</si>
  <si>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</si>
  <si>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</si>
  <si>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</si>
  <si>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</si>
  <si>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</si>
  <si>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</si>
  <si>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</si>
  <si>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</si>
  <si>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</si>
  <si>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</si>
  <si>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</si>
  <si>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</si>
  <si>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</si>
  <si>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</si>
  <si>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</si>
  <si>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</si>
  <si>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</si>
  <si>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</si>
  <si>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</si>
  <si>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</si>
  <si>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</si>
  <si>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</si>
  <si>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</si>
  <si>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</si>
  <si>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</si>
  <si>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</si>
  <si>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</si>
  <si>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</si>
  <si>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</si>
  <si>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</si>
  <si>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</si>
  <si>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</si>
  <si>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</si>
  <si>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</si>
  <si>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</si>
  <si>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</si>
  <si>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</si>
  <si>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</si>
  <si>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</si>
  <si>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</si>
  <si>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</si>
  <si>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</si>
  <si>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</si>
  <si>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</si>
  <si>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</si>
  <si>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</si>
  <si>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</si>
  <si>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</si>
  <si>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</si>
  <si>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</si>
  <si>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</si>
  <si>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</si>
  <si>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</si>
  <si>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</si>
  <si>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</si>
  <si>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</si>
  <si>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</si>
  <si>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</si>
  <si>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</si>
  <si>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</si>
  <si>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</si>
  <si>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</si>
  <si>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</si>
  <si>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</si>
  <si>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</si>
  <si>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</si>
  <si>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</si>
  <si>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</si>
  <si>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</si>
  <si>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</si>
  <si>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</si>
  <si>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</si>
  <si>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</si>
  <si>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</si>
  <si>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</si>
  <si>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</si>
  <si>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</si>
  <si>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</si>
  <si>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</si>
  <si>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</si>
  <si>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</si>
  <si>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</si>
  <si>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</si>
  <si>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</si>
  <si>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</si>
  <si>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</si>
  <si>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</si>
  <si>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</si>
  <si>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</si>
  <si>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</si>
  <si>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</si>
  <si>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</si>
  <si>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</si>
  <si>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</si>
  <si>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</si>
  <si>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</si>
  <si>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</si>
  <si>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</si>
  <si>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</si>
  <si>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</si>
  <si>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</si>
  <si>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</si>
  <si>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</si>
  <si>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</si>
  <si>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</si>
  <si>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</si>
  <si>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</si>
  <si>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</si>
  <si>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</si>
  <si>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</si>
  <si>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</si>
  <si>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</si>
  <si>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</si>
  <si>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</si>
  <si>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</si>
  <si>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</si>
  <si>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</si>
  <si>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</si>
  <si>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</si>
  <si>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</si>
  <si>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</si>
  <si>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</si>
  <si>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</si>
  <si>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</si>
  <si>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</si>
  <si>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</si>
  <si>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</si>
  <si>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</si>
  <si>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</si>
  <si>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</si>
  <si>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</si>
  <si>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</si>
  <si>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</si>
  <si>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</si>
  <si>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</si>
  <si>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</si>
  <si>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</si>
  <si>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</si>
  <si>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</si>
  <si>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</si>
  <si>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</si>
  <si>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</si>
  <si>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</si>
  <si>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</si>
  <si>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</si>
  <si>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</si>
  <si>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</si>
  <si>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</si>
  <si>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</si>
  <si>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</si>
  <si>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</si>
  <si>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</si>
  <si>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</si>
  <si>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</si>
  <si>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</si>
  <si>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</si>
  <si>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</si>
  <si>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</si>
  <si>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</si>
  <si>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</si>
  <si>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</si>
  <si>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</si>
  <si>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</si>
  <si>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</si>
  <si>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</si>
  <si>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</si>
  <si>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</si>
  <si>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</si>
  <si>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</si>
  <si>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</si>
  <si>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</si>
  <si>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</si>
  <si>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</si>
  <si>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</si>
  <si>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</si>
  <si>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</si>
  <si>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</si>
  <si>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</si>
  <si>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</si>
  <si>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</si>
  <si>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</si>
  <si>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</si>
  <si>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</si>
  <si>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</si>
  <si>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</si>
  <si>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</si>
  <si>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</si>
  <si>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</si>
  <si>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</si>
  <si>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</si>
  <si>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</si>
  <si>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</si>
  <si>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</si>
  <si>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</si>
  <si>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</si>
  <si>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</si>
  <si>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</si>
  <si>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</si>
  <si>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</si>
  <si>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</si>
  <si>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</si>
  <si>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</si>
  <si>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</si>
  <si>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</si>
  <si>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</si>
  <si>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</si>
  <si>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</si>
  <si>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</si>
  <si>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</si>
  <si>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</si>
  <si>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</si>
  <si>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</si>
  <si>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</si>
  <si>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</si>
  <si>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</si>
  <si>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</si>
  <si>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</si>
  <si>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</si>
  <si>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</si>
  <si>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</si>
  <si>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</si>
  <si>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</si>
  <si>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</si>
  <si>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</si>
  <si>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</si>
  <si>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</si>
  <si>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</si>
  <si>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</si>
  <si>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</si>
  <si>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</si>
  <si>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</si>
  <si>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</si>
  <si>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</si>
  <si>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</si>
  <si>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</si>
  <si>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</si>
  <si>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</si>
  <si>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</si>
  <si>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</si>
  <si>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</si>
  <si>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</si>
  <si>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</si>
  <si>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</si>
  <si>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</si>
  <si>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</si>
  <si>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</si>
  <si>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</si>
  <si>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</si>
  <si>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</si>
  <si>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</si>
  <si>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</si>
  <si>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</si>
  <si>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</si>
  <si>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</si>
  <si>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</si>
  <si>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</si>
  <si>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</si>
  <si>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</si>
  <si>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</si>
  <si>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</si>
  <si>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</si>
  <si>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</si>
  <si>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</si>
  <si>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</si>
  <si>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</si>
  <si>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</si>
  <si>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</si>
  <si>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</si>
  <si>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</si>
  <si>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</si>
  <si>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</si>
  <si>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</si>
  <si>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</si>
  <si>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</si>
  <si>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</si>
  <si>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</si>
  <si>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</si>
  <si>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</si>
  <si>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</si>
  <si>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</si>
  <si>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</si>
  <si>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</si>
  <si>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</si>
  <si>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</si>
  <si>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</si>
  <si>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</si>
  <si>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</si>
  <si>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</si>
  <si>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</si>
  <si>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</si>
  <si>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</si>
  <si>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</si>
  <si>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</si>
  <si>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</si>
  <si>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</si>
  <si>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</si>
  <si>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</si>
  <si>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</si>
  <si>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</si>
  <si>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</si>
  <si>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</si>
  <si>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</si>
  <si>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</si>
  <si>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</si>
  <si>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</si>
  <si>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</si>
  <si>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</si>
  <si>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</si>
  <si>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</si>
  <si>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</si>
  <si>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</si>
  <si>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</si>
  <si>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</si>
  <si>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</si>
  <si>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</si>
  <si>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</si>
  <si>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</si>
  <si>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</si>
  <si>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</si>
  <si>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</si>
  <si>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</si>
  <si>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</si>
  <si>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</si>
  <si>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</si>
  <si>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</si>
  <si>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</si>
  <si>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</si>
  <si>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</si>
  <si>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</si>
  <si>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</si>
  <si>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</si>
  <si>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</si>
  <si>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</si>
  <si>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</si>
  <si>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</si>
  <si>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</si>
  <si>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</si>
  <si>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</si>
  <si>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</si>
  <si>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</si>
  <si>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</si>
  <si>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</si>
  <si>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</si>
  <si>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</si>
  <si>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</si>
  <si>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</si>
  <si>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</si>
  <si>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</si>
  <si>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</si>
  <si>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</si>
  <si>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</si>
  <si>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</si>
  <si>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</si>
  <si>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</si>
  <si>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</si>
  <si>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</si>
  <si>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</si>
  <si>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</si>
  <si>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</si>
  <si>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</si>
  <si>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</si>
  <si>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</si>
  <si>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</si>
  <si>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</si>
  <si>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</si>
  <si>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</si>
  <si>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</si>
  <si>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</si>
  <si>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</si>
  <si>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</si>
  <si>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</si>
  <si>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</si>
  <si>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</si>
  <si>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</si>
  <si>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</si>
  <si>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</si>
  <si>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</si>
  <si>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</si>
  <si>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</si>
  <si>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</si>
  <si>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</si>
  <si>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</si>
  <si>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</si>
  <si>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</si>
  <si>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</si>
  <si>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</si>
  <si>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</si>
  <si>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</si>
  <si>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</si>
  <si>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</si>
  <si>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</si>
  <si>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</si>
  <si>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</si>
  <si>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</si>
  <si>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</si>
  <si>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</si>
  <si>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</si>
  <si>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</si>
  <si>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</si>
  <si>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</si>
  <si>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</si>
  <si>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</si>
  <si>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</si>
  <si>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</si>
  <si>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</si>
  <si>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</si>
  <si>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</si>
  <si>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</si>
  <si>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</si>
  <si>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</si>
  <si>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</si>
  <si>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</si>
  <si>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</si>
  <si>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</si>
  <si>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</si>
  <si>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</si>
  <si>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</si>
  <si>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</si>
  <si>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</si>
  <si>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</si>
  <si>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</si>
  <si>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</si>
  <si>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</si>
  <si>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</si>
  <si>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</si>
  <si>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</si>
  <si>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</si>
  <si>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</si>
  <si>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</si>
  <si>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</si>
  <si>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</si>
  <si>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</si>
  <si>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</si>
  <si>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</si>
  <si>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</si>
  <si>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</si>
  <si>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</si>
  <si>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</si>
  <si>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</si>
  <si>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</si>
  <si>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</si>
  <si>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</si>
  <si>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</si>
  <si>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</si>
  <si>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</si>
  <si>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</si>
  <si>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</si>
  <si>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</si>
  <si>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</si>
  <si>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</si>
  <si>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</si>
  <si>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</si>
  <si>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</si>
  <si>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</si>
  <si>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</si>
  <si>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</si>
  <si>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</si>
  <si>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</si>
  <si>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</si>
  <si>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</si>
  <si>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</si>
  <si>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</si>
  <si>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</si>
  <si>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</si>
  <si>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</si>
  <si>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</si>
  <si>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</si>
  <si>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</si>
  <si>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</si>
  <si>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</si>
  <si>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</si>
  <si>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</si>
  <si>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</si>
  <si>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</si>
  <si>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</si>
  <si>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</si>
  <si>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</si>
  <si>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</si>
  <si>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</si>
  <si>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</si>
  <si>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</si>
  <si>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</si>
  <si>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</si>
  <si>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</si>
  <si>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</si>
  <si>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</si>
  <si>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</si>
  <si>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</si>
  <si>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</si>
  <si>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</si>
  <si>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</si>
  <si>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</si>
  <si>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</si>
  <si>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</si>
  <si>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</si>
  <si>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</si>
  <si>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</si>
  <si>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</si>
  <si>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</si>
  <si>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</si>
  <si>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</si>
  <si>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</si>
  <si>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</si>
  <si>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</si>
  <si>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</si>
  <si>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</si>
  <si>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</si>
  <si>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</si>
  <si>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</si>
  <si>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</si>
  <si>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</si>
  <si>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</si>
  <si>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</si>
  <si>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</si>
  <si>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</si>
  <si>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</si>
  <si>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</si>
  <si>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</si>
  <si>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</si>
  <si>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</si>
  <si>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</si>
  <si>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</si>
  <si>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</si>
  <si>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</si>
  <si>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</si>
  <si>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</si>
  <si>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</si>
  <si>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</si>
  <si>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</si>
  <si>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</si>
  <si>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</si>
  <si>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</si>
  <si>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</si>
  <si>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</si>
  <si>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</si>
  <si>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</si>
  <si>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</si>
  <si>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</si>
  <si>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</si>
  <si>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</si>
  <si>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</si>
  <si>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</si>
  <si>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</si>
  <si>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</si>
  <si>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</si>
  <si>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</si>
  <si>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</si>
  <si>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</si>
  <si>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</si>
  <si>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</si>
  <si>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</si>
  <si>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</si>
  <si>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</si>
  <si>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</si>
  <si>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</si>
  <si>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</si>
  <si>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</si>
  <si>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</si>
  <si>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</si>
  <si>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</si>
  <si>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</si>
  <si>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</si>
  <si>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</si>
  <si>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</si>
  <si>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</si>
  <si>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</si>
  <si>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</si>
  <si>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</si>
  <si>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</si>
  <si>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</si>
  <si>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</si>
  <si>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</si>
  <si>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</si>
  <si>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</si>
  <si>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</si>
  <si>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</si>
  <si>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</si>
  <si>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</si>
  <si>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</si>
  <si>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</si>
  <si>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</si>
  <si>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</si>
  <si>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</si>
  <si>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</si>
  <si>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</si>
  <si>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</si>
  <si>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</si>
  <si>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</si>
  <si>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</si>
  <si>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</si>
  <si>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</si>
  <si>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</si>
  <si>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</si>
  <si>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</si>
  <si>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</si>
  <si>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</si>
  <si>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</si>
  <si>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</si>
  <si>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</si>
  <si>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</si>
  <si>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</si>
  <si>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</si>
  <si>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</si>
  <si>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</si>
  <si>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</si>
  <si>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</si>
  <si>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</si>
  <si>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</si>
  <si>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</si>
  <si>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</si>
  <si>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</si>
  <si>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</si>
  <si>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</si>
  <si>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</si>
  <si>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</si>
  <si>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</si>
  <si>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</si>
  <si>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</si>
  <si>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</si>
  <si>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</si>
  <si>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</si>
  <si>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</si>
  <si>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</si>
  <si>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</si>
  <si>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</si>
  <si>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</si>
  <si>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</si>
  <si>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</si>
  <si>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</si>
  <si>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</si>
  <si>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</si>
  <si>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</si>
  <si>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</si>
  <si>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</si>
  <si>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</si>
  <si>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</si>
  <si>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</si>
  <si>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</si>
  <si>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</si>
  <si>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</si>
  <si>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</si>
  <si>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</si>
  <si>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</si>
  <si>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</si>
  <si>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</si>
  <si>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</si>
  <si>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</si>
  <si>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</si>
  <si>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</si>
  <si>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</si>
  <si>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</si>
  <si>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</si>
  <si>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</si>
  <si>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</si>
  <si>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</si>
  <si>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</si>
  <si>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</si>
  <si>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</si>
  <si>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</si>
  <si>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</si>
  <si>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</si>
  <si>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</si>
  <si>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</si>
  <si>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</si>
  <si>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</si>
  <si>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</si>
  <si>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</si>
  <si>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</si>
  <si>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</si>
  <si>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</si>
  <si>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</si>
  <si>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</si>
  <si>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</si>
  <si>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</si>
  <si>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</si>
  <si>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</si>
  <si>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</si>
  <si>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</si>
  <si>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</si>
  <si>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</si>
  <si>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</si>
  <si>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</si>
  <si>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</si>
  <si>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</si>
  <si>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</si>
  <si>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</si>
  <si>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</si>
  <si>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</si>
  <si>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</si>
  <si>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</si>
  <si>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</si>
  <si>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</si>
  <si>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</si>
  <si>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</si>
  <si>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</si>
  <si>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</si>
  <si>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</si>
  <si>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</si>
  <si>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</si>
  <si>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</si>
  <si>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</si>
  <si>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</si>
  <si>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</si>
  <si>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</si>
  <si>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</si>
  <si>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</si>
  <si>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</si>
  <si>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</si>
  <si>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</si>
  <si>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</si>
  <si>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</si>
  <si>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</si>
  <si>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</si>
  <si>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</si>
  <si>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</si>
  <si>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</si>
  <si>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</si>
  <si>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</si>
  <si>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</si>
  <si>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</si>
  <si>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</si>
  <si>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</si>
  <si>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</si>
  <si>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</si>
  <si>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</si>
  <si>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</si>
  <si>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</si>
  <si>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</si>
  <si>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</si>
  <si>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</si>
  <si>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</si>
  <si>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</si>
  <si>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</si>
  <si>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</si>
  <si>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</si>
  <si>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</si>
  <si>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</si>
  <si>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</si>
  <si>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</si>
  <si>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</si>
  <si>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</si>
  <si>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</si>
  <si>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</si>
  <si>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</si>
  <si>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</si>
  <si>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</si>
  <si>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</si>
  <si>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</si>
  <si>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</si>
  <si>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</si>
  <si>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</si>
  <si>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</si>
  <si>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</si>
  <si>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</si>
  <si>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</si>
  <si>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</si>
  <si>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</si>
  <si>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</si>
  <si>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</si>
  <si>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</si>
  <si>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</si>
  <si>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</si>
  <si>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</si>
  <si>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</si>
  <si>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</si>
  <si>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</si>
  <si>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</si>
  <si>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</si>
  <si>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</si>
  <si>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</si>
  <si>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</si>
  <si>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</si>
  <si>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</si>
  <si>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</si>
  <si>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</si>
  <si>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</si>
  <si>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</si>
  <si>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</si>
  <si>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</si>
  <si>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</si>
  <si>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</si>
  <si>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</si>
  <si>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</si>
  <si>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</si>
  <si>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</si>
  <si>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</si>
  <si>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</si>
  <si>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</si>
  <si>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</si>
  <si>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</si>
  <si>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</si>
  <si>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</si>
  <si>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</si>
  <si>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</si>
  <si>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</si>
  <si>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</si>
  <si>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</si>
  <si>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</si>
  <si>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</si>
  <si>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</si>
  <si>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</si>
  <si>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</si>
  <si>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</si>
  <si>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</si>
  <si>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</si>
  <si>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</si>
  <si>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</si>
  <si>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</si>
  <si>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</si>
  <si>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</si>
  <si>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</si>
  <si>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</si>
  <si>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</si>
  <si>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</si>
  <si>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</si>
  <si>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</si>
  <si>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</si>
  <si>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</si>
  <si>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</si>
  <si>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</si>
  <si>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</si>
  <si>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</si>
  <si>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</si>
  <si>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</si>
  <si>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</si>
  <si>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</si>
  <si>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</si>
  <si>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</si>
  <si>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</si>
  <si>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</si>
  <si>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</si>
  <si>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</si>
  <si>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</si>
  <si>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</si>
  <si>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</si>
  <si>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</si>
  <si>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</si>
  <si>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</si>
  <si>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</si>
  <si>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</si>
  <si>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</si>
  <si>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</si>
  <si>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</si>
  <si>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</si>
  <si>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</si>
  <si>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</si>
  <si>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</si>
  <si>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</si>
  <si>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</si>
  <si>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</si>
  <si>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</si>
  <si>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</si>
  <si>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</si>
  <si>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</si>
  <si>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</si>
  <si>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</si>
  <si>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</si>
  <si>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</si>
  <si>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</si>
  <si>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</si>
  <si>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</si>
  <si>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</si>
  <si>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</si>
  <si>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</si>
  <si>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</si>
  <si>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</si>
  <si>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</si>
  <si>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</si>
  <si>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</si>
  <si>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</si>
  <si>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</si>
  <si>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</si>
  <si>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</si>
  <si>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</si>
  <si>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</si>
  <si>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</si>
  <si>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</si>
  <si>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</si>
  <si>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</si>
  <si>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</si>
  <si>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</si>
  <si>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</si>
  <si>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</si>
  <si>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</si>
  <si>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</si>
  <si>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</si>
  <si>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</si>
  <si>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</si>
  <si>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</si>
  <si>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</si>
  <si>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</si>
  <si>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</si>
  <si>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</si>
  <si>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</si>
  <si>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</si>
  <si>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</si>
  <si>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</si>
  <si>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</si>
  <si>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</si>
  <si>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</si>
  <si>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</si>
  <si>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</si>
  <si>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</si>
  <si>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</si>
  <si>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</si>
  <si>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</si>
  <si>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</si>
  <si>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</si>
  <si>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</si>
  <si>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</si>
  <si>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</si>
  <si>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</si>
  <si>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</si>
  <si>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</si>
  <si>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</si>
  <si>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</si>
  <si>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</si>
  <si>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</si>
  <si>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</si>
  <si>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</si>
  <si>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</si>
  <si>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</si>
  <si>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</si>
  <si>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</si>
  <si>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</si>
  <si>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</si>
  <si>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</si>
  <si>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</si>
  <si>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</si>
  <si>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</si>
  <si>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</si>
  <si>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</si>
  <si>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</si>
  <si>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</si>
  <si>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</si>
  <si>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</si>
  <si>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</si>
  <si>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</si>
  <si>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</si>
  <si>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</si>
  <si>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</si>
  <si>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</si>
  <si>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</si>
  <si>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</si>
  <si>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</si>
  <si>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</si>
  <si>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</si>
  <si>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</si>
  <si>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</si>
  <si>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</si>
  <si>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</si>
  <si>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</si>
  <si>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</si>
  <si>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</si>
  <si>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</si>
  <si>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</si>
  <si>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</si>
  <si>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</si>
  <si>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</si>
  <si>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</si>
  <si>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</si>
  <si>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</si>
  <si>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</si>
  <si>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</si>
  <si>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</si>
  <si>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</si>
  <si>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</si>
  <si>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</si>
  <si>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</si>
  <si>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</si>
  <si>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</si>
  <si>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</si>
  <si>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</si>
  <si>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</si>
  <si>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</si>
  <si>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</si>
  <si>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</si>
  <si>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</si>
  <si>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</si>
  <si>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</si>
  <si>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</si>
  <si>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</si>
  <si>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</si>
  <si>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</si>
  <si>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</si>
  <si>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</si>
  <si>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</si>
  <si>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</si>
  <si>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</si>
  <si>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</si>
  <si>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</si>
  <si>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</si>
  <si>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</si>
  <si>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</si>
  <si>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</si>
  <si>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</si>
  <si>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</si>
  <si>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</si>
  <si>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</si>
  <si>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</si>
  <si>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</si>
  <si>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</si>
  <si>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</si>
  <si>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</si>
  <si>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</si>
  <si>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</si>
  <si>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</si>
  <si>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</si>
  <si>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</si>
  <si>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</si>
  <si>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</si>
  <si>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</si>
  <si>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</si>
  <si>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</si>
  <si>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</si>
  <si>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</si>
  <si>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</si>
  <si>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</si>
  <si>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</si>
  <si>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</si>
  <si>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</si>
  <si>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</si>
  <si>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</si>
  <si>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</si>
  <si>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</si>
  <si>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</si>
  <si>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</si>
  <si>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</si>
  <si>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</si>
  <si>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</si>
  <si>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</si>
  <si>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</si>
  <si>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</si>
  <si>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</si>
  <si>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</si>
  <si>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</si>
  <si>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</si>
  <si>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</si>
  <si>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</si>
  <si>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</si>
  <si>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</si>
  <si>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</si>
  <si>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</si>
  <si>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</si>
  <si>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</si>
  <si>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</si>
  <si>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</si>
  <si>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</si>
  <si>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</si>
  <si>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</si>
  <si>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</si>
  <si>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</si>
  <si>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</si>
  <si>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</si>
  <si>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</si>
  <si>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</si>
  <si>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</si>
  <si>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</si>
  <si>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</si>
  <si>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</si>
  <si>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</si>
  <si>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</si>
  <si>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</si>
  <si>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</si>
  <si>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</si>
  <si>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</si>
  <si>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</si>
  <si>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</si>
  <si>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</si>
  <si>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</si>
  <si>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</si>
  <si>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</si>
  <si>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</si>
  <si>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</si>
  <si>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</si>
  <si>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</si>
  <si>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</si>
  <si>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</si>
  <si>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</si>
  <si>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</si>
  <si>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</si>
  <si>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</si>
  <si>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</si>
  <si>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</si>
  <si>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</si>
  <si>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</si>
  <si>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</si>
  <si>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</si>
  <si>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</si>
  <si>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</si>
  <si>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</si>
  <si>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</si>
  <si>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</si>
  <si>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</si>
  <si>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</si>
  <si>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</si>
  <si>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</si>
  <si>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</si>
  <si>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</si>
  <si>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</si>
  <si>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</si>
  <si>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</si>
  <si>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</si>
  <si>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</si>
  <si>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</si>
  <si>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</si>
  <si>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</si>
  <si>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</si>
  <si>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</si>
  <si>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</si>
  <si>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</si>
  <si>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</si>
  <si>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</si>
  <si>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</si>
  <si>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</si>
  <si>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</si>
  <si>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</si>
  <si>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</si>
  <si>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</si>
  <si>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</si>
  <si>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</si>
  <si>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</si>
  <si>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</si>
  <si>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</si>
  <si>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</si>
  <si>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</si>
  <si>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</si>
  <si>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</si>
  <si>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</si>
  <si>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</si>
  <si>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</si>
  <si>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</si>
  <si>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</si>
  <si>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</si>
  <si>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</si>
  <si>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</si>
  <si>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</si>
  <si>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</si>
  <si>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</si>
  <si>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</si>
  <si>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</si>
  <si>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</si>
  <si>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</si>
  <si>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</si>
  <si>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</si>
  <si>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</si>
  <si>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</si>
  <si>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</si>
  <si>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</si>
  <si>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</si>
  <si>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</si>
  <si>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</si>
  <si>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</si>
  <si>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</si>
  <si>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</si>
  <si>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</si>
  <si>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</si>
  <si>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</si>
  <si>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</si>
  <si>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</si>
  <si>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</si>
  <si>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</si>
  <si>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</si>
  <si>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</si>
  <si>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</si>
  <si>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</si>
  <si>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</si>
  <si>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</si>
  <si>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</si>
  <si>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</si>
  <si>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</si>
  <si>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</si>
  <si>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</si>
  <si>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</si>
  <si>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</si>
  <si>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</si>
  <si>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</si>
  <si>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</si>
  <si>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</si>
  <si>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</si>
  <si>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</si>
  <si>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</si>
  <si>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</si>
  <si>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</si>
  <si>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</si>
  <si>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</si>
  <si>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</si>
  <si>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</si>
  <si>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</si>
  <si>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</si>
  <si>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</si>
  <si>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</si>
  <si>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</si>
  <si>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</si>
  <si>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</si>
  <si>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</si>
  <si>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</si>
  <si>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</si>
  <si>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</si>
  <si>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</si>
  <si>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</si>
  <si>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</si>
  <si>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</si>
  <si>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</si>
  <si>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</si>
  <si>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</si>
  <si>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</si>
  <si>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</si>
  <si>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</si>
  <si>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</si>
  <si>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</si>
  <si>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</si>
  <si>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</si>
  <si>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</si>
  <si>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</si>
  <si>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</si>
  <si>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</si>
  <si>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</si>
  <si>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</si>
  <si>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</si>
  <si>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</si>
  <si>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</si>
  <si>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</si>
  <si>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</si>
  <si>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</si>
  <si>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</si>
  <si>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</si>
  <si>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</si>
  <si>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</si>
  <si>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</si>
  <si>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</si>
  <si>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</si>
  <si>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</si>
  <si>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</si>
  <si>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</si>
  <si>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</si>
  <si>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</si>
  <si>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</si>
  <si>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</si>
  <si>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</si>
  <si>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</si>
  <si>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</si>
  <si>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</si>
  <si>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</si>
  <si>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</si>
  <si>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</si>
  <si>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</si>
  <si>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</si>
  <si>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</si>
  <si>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</si>
  <si>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</si>
  <si>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</si>
  <si>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</si>
  <si>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</si>
  <si>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</si>
  <si>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</si>
  <si>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</si>
  <si>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</si>
  <si>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</si>
  <si>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</si>
  <si>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</si>
  <si>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</si>
  <si>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</si>
  <si>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</si>
  <si>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</si>
  <si>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</si>
  <si>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</si>
  <si>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</si>
  <si>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</si>
  <si>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</si>
  <si>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</si>
  <si>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</si>
  <si>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</si>
  <si>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</si>
  <si>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</si>
  <si>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</si>
  <si>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</si>
  <si>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</si>
  <si>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</si>
  <si>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</si>
  <si>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</si>
  <si>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</si>
  <si>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</si>
  <si>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</si>
  <si>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</si>
  <si>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</si>
  <si>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</si>
  <si>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</si>
  <si>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</si>
  <si>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</si>
  <si>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</si>
  <si>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</si>
  <si>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</si>
  <si>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</si>
  <si>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</si>
  <si>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</si>
  <si>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</si>
  <si>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</si>
  <si>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</si>
  <si>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</si>
  <si>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</si>
  <si>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</si>
  <si>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</si>
  <si>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</si>
  <si>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</si>
  <si>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</si>
  <si>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</si>
  <si>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</si>
  <si>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</si>
  <si>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</si>
  <si>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</si>
  <si>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</si>
  <si>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</si>
  <si>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</si>
  <si>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</si>
  <si>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</si>
  <si>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</si>
  <si>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</si>
  <si>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</si>
  <si>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</si>
  <si>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</si>
  <si>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</si>
  <si>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</si>
  <si>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</si>
  <si>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</si>
  <si>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</si>
  <si>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</si>
  <si>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</si>
  <si>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</si>
  <si>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</si>
  <si>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</si>
  <si>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</si>
  <si>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</si>
  <si>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</si>
  <si>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</si>
  <si>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</si>
  <si>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</si>
  <si>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</si>
  <si>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</si>
  <si>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</si>
  <si>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</si>
  <si>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</si>
  <si>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</si>
  <si>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</si>
  <si>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</si>
  <si>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</si>
  <si>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</si>
  <si>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</si>
  <si>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</si>
  <si>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</si>
  <si>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</si>
  <si>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</si>
  <si>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</si>
  <si>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</si>
  <si>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</si>
  <si>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</si>
  <si>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</si>
  <si>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</si>
  <si>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</si>
  <si>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</si>
  <si>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</si>
  <si>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</si>
  <si>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</si>
  <si>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</si>
  <si>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</si>
  <si>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</si>
  <si>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</si>
  <si>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</si>
  <si>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</si>
  <si>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</si>
  <si>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</si>
  <si>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</si>
  <si>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</si>
  <si>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</si>
  <si>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</si>
  <si>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</si>
  <si>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</si>
  <si>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</si>
  <si>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</si>
  <si>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</si>
  <si>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</si>
  <si>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</si>
  <si>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</si>
  <si>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</si>
  <si>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</si>
  <si>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</si>
  <si>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</si>
  <si>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</si>
  <si>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</si>
  <si>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</si>
  <si>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</si>
  <si>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</si>
  <si>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</si>
  <si>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</si>
  <si>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</si>
  <si>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</si>
  <si>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</si>
  <si>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</si>
  <si>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</si>
  <si>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</si>
  <si>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</si>
  <si>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</si>
  <si>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</si>
  <si>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</si>
  <si>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</si>
  <si>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</si>
  <si>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</si>
  <si>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</si>
  <si>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</si>
  <si>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</si>
  <si>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</si>
  <si>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</si>
  <si>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</si>
  <si>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</si>
  <si>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</si>
  <si>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</si>
  <si>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</si>
  <si>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</si>
  <si>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</si>
  <si>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</si>
  <si>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</si>
  <si>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</si>
  <si>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</si>
  <si>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</si>
  <si>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</si>
  <si>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</si>
  <si>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</si>
  <si>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</si>
  <si>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</si>
  <si>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</si>
  <si>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</si>
  <si>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</si>
  <si>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</si>
  <si>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</si>
  <si>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</si>
  <si>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</si>
  <si>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</si>
  <si>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</si>
  <si>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</si>
  <si>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</si>
  <si>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</si>
  <si>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</si>
  <si>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</si>
  <si>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</si>
  <si>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</si>
  <si>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</si>
  <si>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</si>
  <si>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</si>
  <si>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</si>
  <si>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</si>
  <si>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</si>
  <si>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</si>
  <si>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</si>
  <si>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</si>
  <si>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</si>
  <si>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</si>
  <si>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</si>
  <si>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</si>
  <si>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</si>
  <si>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</si>
  <si>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</si>
  <si>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</si>
  <si>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</si>
  <si>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</si>
  <si>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</si>
  <si>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</si>
  <si>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</si>
  <si>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</si>
  <si>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</si>
  <si>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</si>
  <si>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</si>
  <si>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</si>
  <si>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</si>
  <si>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</si>
  <si>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</si>
  <si>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</si>
  <si>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</si>
  <si>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</si>
  <si>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</si>
  <si>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</si>
  <si>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</si>
  <si>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</si>
  <si>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</si>
  <si>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</si>
  <si>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</si>
  <si>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</si>
  <si>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</si>
  <si>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</si>
  <si>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</si>
  <si>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</si>
  <si>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</si>
  <si>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</si>
  <si>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</si>
  <si>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</si>
  <si>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</si>
  <si>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</si>
  <si>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</si>
  <si>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</si>
  <si>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</si>
  <si>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</si>
  <si>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</si>
  <si>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</si>
  <si>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</si>
  <si>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</si>
  <si>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</si>
  <si>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</si>
  <si>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</si>
  <si>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</si>
  <si>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</si>
  <si>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</si>
  <si>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</si>
  <si>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</si>
  <si>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</si>
  <si>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</si>
  <si>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</si>
  <si>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</si>
  <si>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</si>
  <si>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</si>
  <si>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</si>
  <si>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</si>
  <si>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</si>
  <si>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</si>
  <si>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</si>
  <si>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</si>
  <si>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</si>
  <si>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</si>
  <si>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</si>
  <si>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</si>
  <si>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</si>
  <si>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</si>
  <si>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</si>
  <si>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</si>
  <si>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</si>
  <si>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</si>
  <si>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</si>
  <si>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</si>
  <si>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</si>
  <si>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</si>
  <si>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</si>
  <si>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</si>
  <si>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</si>
  <si>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</si>
  <si>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</si>
  <si>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</si>
  <si>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</si>
  <si>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</si>
  <si>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</si>
  <si>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</si>
  <si>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</si>
  <si>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</si>
  <si>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</si>
  <si>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</si>
  <si>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</si>
  <si>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</si>
  <si>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</si>
  <si>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</si>
  <si>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</si>
  <si>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</si>
  <si>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</si>
  <si>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</si>
  <si>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</si>
  <si>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</si>
  <si>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</si>
  <si>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</si>
  <si>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</si>
  <si>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</si>
  <si>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</si>
  <si>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</si>
  <si>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</si>
  <si>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</si>
  <si>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</si>
  <si>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</si>
  <si>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</si>
  <si>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</si>
  <si>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</si>
  <si>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</si>
  <si>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</si>
  <si>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</si>
  <si>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</si>
  <si>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</si>
  <si>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</si>
  <si>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</si>
  <si>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</si>
  <si>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</si>
  <si>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</si>
  <si>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</si>
  <si>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</si>
  <si>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</si>
  <si>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</si>
  <si>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</si>
  <si>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</si>
  <si>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</si>
  <si>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</si>
  <si>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</si>
  <si>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</si>
  <si>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</si>
  <si>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</si>
  <si>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</si>
  <si>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</si>
  <si>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</si>
  <si>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</si>
  <si>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</si>
  <si>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</si>
  <si>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</si>
  <si>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</si>
  <si>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</si>
  <si>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</si>
  <si>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</si>
  <si>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</si>
  <si>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</si>
  <si>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</si>
  <si>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</si>
  <si>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</si>
  <si>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</si>
  <si>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</si>
  <si>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</si>
  <si>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</si>
  <si>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</si>
  <si>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</si>
  <si>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</si>
  <si>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</si>
  <si>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</si>
  <si>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</si>
  <si>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</si>
  <si>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</si>
  <si>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</si>
  <si>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</si>
  <si>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</si>
  <si>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</si>
  <si>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</si>
  <si>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</si>
  <si>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</si>
  <si>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</si>
  <si>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</si>
  <si>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</si>
  <si>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</si>
  <si>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</si>
  <si>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</si>
  <si>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</si>
  <si>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</si>
  <si>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</si>
  <si>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</si>
  <si>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</si>
  <si>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</si>
  <si>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</si>
  <si>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</si>
  <si>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</si>
  <si>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</si>
  <si>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</si>
  <si>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</si>
  <si>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</si>
  <si>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</si>
  <si>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</si>
  <si>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</si>
  <si>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</si>
  <si>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</si>
  <si>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</si>
  <si>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</si>
  <si>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</si>
  <si>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</si>
  <si>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</si>
  <si>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</si>
  <si>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</si>
  <si>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</si>
  <si>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</si>
  <si>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</si>
  <si>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</si>
  <si>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</si>
  <si>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</si>
  <si>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</si>
  <si>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</si>
  <si>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</si>
  <si>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</si>
  <si>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</si>
  <si>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</si>
  <si>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</si>
  <si>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</si>
  <si>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</si>
  <si>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</si>
  <si>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</si>
  <si>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</si>
  <si>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</si>
  <si>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</si>
  <si>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</si>
  <si>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</si>
  <si>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</si>
  <si>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</si>
  <si>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</si>
  <si>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</si>
  <si>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</si>
  <si>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</si>
  <si>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</si>
  <si>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</si>
  <si>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</si>
  <si>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</si>
  <si>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</si>
  <si>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</si>
  <si>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</si>
  <si>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</si>
  <si>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</si>
  <si>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</si>
  <si>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</si>
  <si>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</si>
  <si>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</si>
  <si>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</si>
  <si>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</si>
  <si>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</si>
  <si>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</si>
  <si>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</si>
  <si>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</si>
  <si>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</si>
  <si>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</si>
  <si>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</si>
  <si>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</si>
  <si>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</si>
  <si>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</si>
  <si>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</si>
  <si>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</si>
  <si>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</si>
  <si>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</si>
  <si>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</si>
  <si>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</si>
  <si>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</si>
  <si>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</si>
  <si>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</si>
  <si>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</si>
  <si>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</si>
  <si>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</si>
  <si>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</si>
  <si>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</si>
  <si>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</si>
  <si>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</si>
  <si>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</si>
  <si>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</si>
  <si>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</si>
  <si>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</si>
  <si>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</si>
  <si>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</si>
  <si>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</si>
  <si>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</si>
  <si>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</si>
  <si>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</si>
  <si>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</si>
  <si>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</si>
  <si>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</si>
  <si>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</si>
  <si>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</si>
  <si>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</si>
  <si>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</si>
  <si>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</si>
  <si>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</si>
  <si>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</si>
  <si>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</si>
  <si>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</si>
  <si>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</si>
  <si>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</si>
  <si>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</si>
  <si>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</si>
  <si>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</si>
  <si>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</si>
  <si>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</si>
  <si>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</si>
  <si>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</si>
  <si>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</si>
  <si>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</si>
  <si>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</si>
  <si>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</si>
  <si>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</si>
  <si>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</si>
  <si>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</si>
  <si>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</si>
  <si>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</si>
  <si>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</si>
  <si>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</si>
  <si>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</si>
  <si>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</si>
  <si>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</si>
  <si>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</si>
  <si>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</si>
  <si>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</si>
  <si>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</si>
  <si>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</si>
  <si>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</si>
  <si>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</si>
  <si>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</si>
  <si>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</si>
  <si>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</si>
  <si>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</si>
  <si>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</si>
  <si>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</si>
  <si>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</si>
  <si>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</si>
  <si>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</si>
  <si>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</si>
  <si>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</si>
  <si>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</si>
  <si>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</si>
  <si>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</si>
  <si>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</si>
  <si>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</si>
  <si>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</si>
  <si>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</si>
  <si>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</si>
  <si>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</si>
  <si>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</si>
  <si>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</si>
  <si>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</si>
  <si>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</si>
  <si>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</si>
  <si>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</si>
  <si>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</si>
  <si>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</si>
  <si>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</si>
  <si>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</si>
  <si>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</si>
  <si>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</si>
  <si>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</si>
  <si>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</si>
  <si>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</si>
  <si>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</si>
  <si>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</si>
  <si>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</si>
  <si>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</si>
  <si>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</si>
  <si>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</si>
  <si>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</si>
  <si>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</si>
  <si>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</si>
  <si>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</si>
  <si>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</si>
  <si>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</si>
  <si>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</si>
  <si>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</si>
  <si>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</si>
  <si>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</si>
  <si>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</si>
  <si>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</si>
  <si>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</si>
  <si>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</si>
  <si>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</si>
  <si>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</si>
  <si>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</si>
  <si>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</si>
  <si>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</si>
  <si>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</si>
  <si>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</si>
  <si>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</si>
  <si>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</si>
  <si>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</si>
  <si>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</si>
  <si>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</si>
  <si>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</si>
  <si>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</si>
  <si>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</si>
  <si>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</si>
  <si>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</si>
  <si>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</si>
  <si>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</si>
  <si>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</si>
  <si>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</si>
  <si>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</si>
  <si>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</si>
  <si>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</si>
  <si>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</si>
  <si>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</si>
  <si>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</si>
  <si>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</si>
  <si>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</si>
  <si>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</si>
  <si>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</si>
  <si>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</si>
  <si>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</si>
  <si>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</si>
  <si>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</si>
  <si>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</si>
  <si>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</si>
  <si>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</si>
  <si>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</si>
  <si>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</si>
  <si>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</si>
  <si>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</si>
  <si>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</si>
  <si>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</si>
  <si>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</si>
  <si>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</si>
  <si>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</si>
  <si>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</si>
  <si>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</si>
  <si>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</si>
  <si>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</si>
  <si>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</si>
  <si>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</si>
  <si>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</si>
  <si>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</si>
  <si>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</si>
  <si>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</si>
  <si>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</si>
  <si>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</si>
  <si>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</si>
  <si>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</si>
  <si>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</si>
  <si>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</si>
  <si>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</si>
  <si>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</si>
  <si>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</si>
  <si>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</si>
  <si>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</si>
  <si>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</si>
  <si>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</si>
  <si>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</si>
  <si>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</si>
  <si>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</si>
  <si>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</si>
  <si>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</si>
  <si>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</si>
  <si>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</si>
  <si>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</si>
  <si>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</si>
  <si>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</si>
  <si>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</si>
  <si>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</si>
  <si>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</si>
  <si>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</si>
  <si>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</si>
  <si>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</si>
  <si>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</si>
  <si>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</si>
  <si>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</si>
  <si>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</si>
  <si>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</si>
  <si>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</si>
  <si>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</si>
  <si>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</si>
  <si>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</si>
  <si>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</si>
  <si>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</si>
  <si>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</si>
  <si>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</si>
  <si>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</si>
  <si>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</si>
  <si>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</si>
  <si>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</si>
  <si>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</si>
  <si>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</si>
  <si>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</si>
  <si>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</si>
  <si>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</si>
  <si>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</si>
  <si>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</si>
  <si>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</si>
  <si>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</si>
  <si>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</si>
  <si>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</si>
  <si>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</si>
  <si>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</si>
  <si>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</si>
  <si>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</si>
  <si>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</si>
  <si>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</si>
  <si>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</si>
  <si>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</si>
  <si>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</si>
  <si>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</si>
  <si>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</si>
  <si>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</si>
  <si>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</si>
  <si>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</si>
  <si>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</si>
  <si>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</si>
  <si>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</si>
  <si>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</si>
  <si>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</si>
  <si>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</si>
  <si>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</si>
  <si>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</si>
  <si>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</si>
  <si>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</si>
  <si>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</si>
  <si>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</si>
  <si>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</si>
  <si>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</si>
  <si>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</si>
  <si>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</si>
  <si>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</si>
  <si>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</si>
  <si>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</si>
  <si>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</si>
  <si>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</si>
  <si>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</si>
  <si>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</si>
  <si>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</si>
  <si>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</si>
  <si>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</si>
  <si>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</si>
  <si>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</si>
  <si>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</si>
  <si>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</si>
  <si>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</si>
  <si>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</si>
  <si>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</si>
  <si>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</si>
  <si>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</si>
  <si>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</si>
  <si>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</si>
  <si>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</si>
  <si>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</si>
  <si>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</si>
  <si>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</si>
  <si>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</si>
  <si>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</si>
  <si>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</si>
  <si>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</si>
  <si>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</si>
  <si>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</si>
  <si>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</si>
  <si>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</si>
  <si>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</si>
  <si>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</si>
  <si>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</si>
  <si>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</si>
  <si>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</si>
  <si>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</si>
  <si>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</si>
  <si>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</si>
  <si>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</si>
  <si>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</si>
  <si>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</si>
  <si>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</si>
  <si>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</si>
  <si>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</si>
  <si>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</si>
  <si>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</si>
  <si>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</si>
  <si>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</si>
  <si>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</si>
  <si>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</si>
  <si>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</si>
  <si>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</si>
  <si>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</si>
  <si>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</si>
  <si>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</si>
  <si>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</si>
  <si>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</si>
  <si>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</si>
  <si>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</si>
  <si>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</si>
  <si>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</si>
  <si>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</si>
  <si>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</si>
  <si>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</si>
  <si>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</si>
  <si>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</si>
  <si>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</si>
  <si>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</si>
  <si>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</si>
  <si>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</si>
  <si>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</si>
  <si>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</si>
  <si>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</si>
  <si>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</si>
  <si>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</si>
  <si>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</si>
  <si>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</si>
  <si>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</si>
  <si>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</si>
  <si>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</si>
  <si>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</si>
  <si>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</si>
  <si>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</si>
  <si>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</si>
  <si>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</si>
  <si>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</si>
  <si>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</si>
  <si>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</si>
  <si>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</si>
  <si>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</si>
  <si>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</si>
  <si>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</si>
  <si>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</si>
  <si>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</si>
  <si>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</si>
  <si>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</si>
  <si>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</si>
  <si>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</si>
  <si>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</si>
  <si>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</si>
  <si>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</si>
  <si>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</si>
  <si>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</si>
  <si>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</si>
  <si>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</si>
  <si>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</si>
  <si>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</si>
  <si>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</si>
  <si>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</si>
  <si>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</si>
  <si>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</si>
  <si>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</si>
  <si>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</si>
  <si>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</si>
  <si>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</si>
  <si>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</si>
  <si>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</si>
  <si>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</si>
  <si>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</si>
  <si>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</si>
  <si>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</si>
  <si>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</si>
  <si>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</si>
  <si>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</si>
  <si>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</si>
  <si>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</si>
  <si>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</si>
  <si>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</si>
  <si>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</si>
  <si>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</si>
  <si>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</si>
  <si>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</si>
  <si>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</si>
  <si>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</si>
  <si>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</si>
  <si>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</si>
  <si>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</si>
  <si>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</si>
  <si>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</si>
  <si>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</si>
  <si>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</si>
  <si>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</si>
  <si>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</si>
  <si>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</si>
  <si>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</si>
  <si>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</si>
  <si>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</si>
  <si>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</si>
  <si>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</si>
  <si>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</si>
  <si>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</si>
  <si>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</si>
  <si>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</si>
  <si>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</si>
  <si>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</si>
  <si>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</si>
  <si>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</si>
  <si>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</si>
  <si>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</si>
  <si>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</si>
  <si>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</si>
  <si>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</si>
  <si>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</si>
  <si>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</si>
  <si>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</si>
  <si>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</si>
  <si>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</si>
  <si>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</si>
  <si>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</si>
  <si>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</si>
  <si>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</si>
  <si>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</si>
  <si>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</si>
  <si>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</si>
  <si>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</si>
  <si>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</si>
  <si>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</si>
  <si>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</si>
  <si>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</si>
  <si>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</si>
  <si>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</si>
  <si>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</si>
  <si>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</si>
  <si>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</si>
  <si>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</si>
  <si>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</si>
  <si>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</si>
  <si>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</si>
  <si>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</si>
  <si>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</si>
  <si>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</si>
  <si>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</si>
  <si>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</si>
  <si>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</si>
  <si>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</si>
  <si>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</si>
  <si>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</si>
  <si>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</si>
  <si>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</si>
  <si>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</si>
  <si>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</si>
  <si>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</si>
  <si>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</si>
  <si>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</si>
  <si>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</si>
  <si>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</si>
  <si>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</si>
  <si>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</si>
  <si>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</si>
  <si>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</si>
  <si>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</si>
  <si>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</si>
  <si>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</si>
  <si>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</si>
  <si>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</si>
  <si>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</si>
  <si>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</si>
  <si>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</si>
  <si>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</si>
  <si>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</si>
  <si>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</si>
  <si>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</si>
  <si>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</si>
  <si>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</si>
  <si>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</si>
  <si>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</si>
  <si>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</si>
  <si>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</si>
  <si>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</si>
  <si>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</si>
  <si>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</si>
  <si>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</si>
  <si>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</si>
  <si>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</si>
  <si>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</si>
  <si>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</si>
  <si>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</si>
  <si>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</si>
  <si>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</si>
  <si>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</si>
  <si>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</si>
  <si>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</si>
  <si>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</si>
  <si>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</si>
  <si>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</si>
  <si>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</si>
  <si>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</si>
  <si>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</si>
  <si>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</si>
  <si>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</si>
  <si>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</si>
  <si>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</si>
  <si>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</si>
  <si>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</si>
  <si>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</si>
  <si>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</si>
  <si>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</si>
  <si>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</si>
  <si>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</si>
  <si>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</si>
  <si>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</si>
  <si>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</si>
  <si>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</si>
  <si>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</si>
  <si>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</si>
  <si>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</si>
  <si>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</si>
  <si>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</si>
  <si>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</si>
  <si>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</si>
  <si>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</si>
  <si>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</si>
  <si>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</si>
  <si>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</si>
  <si>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</si>
  <si>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</si>
  <si>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</si>
  <si>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</si>
  <si>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</si>
  <si>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</si>
  <si>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</si>
  <si>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</si>
  <si>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</si>
  <si>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</si>
  <si>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</si>
  <si>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</si>
  <si>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</si>
  <si>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</si>
  <si>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</si>
  <si>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</si>
  <si>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</si>
  <si>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</si>
  <si>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</si>
  <si>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</si>
  <si>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</si>
  <si>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</si>
  <si>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</si>
  <si>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</si>
  <si>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</si>
  <si>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</si>
  <si>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</si>
  <si>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</si>
  <si>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</si>
  <si>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</si>
  <si>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</si>
  <si>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</si>
  <si>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</si>
  <si>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</si>
  <si>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</si>
  <si>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</si>
  <si>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</si>
  <si>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</si>
  <si>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</si>
  <si>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</si>
  <si>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</si>
  <si>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</si>
  <si>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</si>
  <si>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</si>
  <si>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</si>
  <si>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</si>
  <si>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</si>
  <si>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</si>
  <si>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</si>
  <si>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</si>
  <si>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</si>
  <si>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</si>
  <si>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</si>
  <si>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</si>
  <si>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</si>
  <si>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</si>
  <si>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</si>
  <si>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</si>
  <si>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</si>
  <si>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</si>
  <si>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</si>
  <si>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</si>
  <si>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</si>
  <si>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</si>
  <si>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</si>
  <si>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</si>
  <si>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</si>
  <si>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</si>
  <si>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</si>
  <si>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</si>
  <si>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</si>
  <si>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</si>
  <si>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</si>
  <si>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</si>
  <si>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</si>
  <si>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</si>
  <si>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</si>
  <si>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</si>
  <si>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</si>
  <si>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</si>
  <si>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</si>
  <si>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</si>
  <si>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</si>
  <si>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</si>
  <si>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</si>
  <si>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</si>
  <si>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</si>
  <si>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</si>
  <si>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</si>
  <si>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</si>
  <si>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</si>
  <si>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</si>
  <si>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</si>
  <si>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</si>
  <si>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</si>
  <si>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</si>
  <si>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</si>
  <si>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</si>
  <si>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</si>
  <si>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</si>
  <si>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</si>
  <si>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</si>
  <si>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</si>
  <si>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</si>
  <si>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</si>
  <si>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</si>
  <si>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</si>
  <si>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</si>
  <si>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</si>
  <si>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</si>
  <si>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</si>
  <si>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</si>
  <si>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</si>
  <si>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</si>
  <si>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</si>
  <si>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</si>
  <si>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</si>
  <si>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</si>
  <si>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</si>
  <si>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</si>
  <si>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</si>
  <si>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</si>
  <si>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</si>
  <si>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</si>
  <si>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</si>
  <si>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</si>
  <si>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</si>
  <si>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</si>
  <si>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</si>
  <si>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</si>
  <si>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</si>
  <si>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</si>
  <si>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</si>
  <si>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</si>
  <si>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</si>
  <si>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</si>
  <si>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</si>
  <si>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</si>
  <si>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</si>
  <si>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</si>
  <si>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</si>
  <si>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</si>
  <si>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</si>
  <si>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</si>
  <si>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</si>
  <si>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</si>
  <si>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</si>
  <si>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</si>
  <si>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</si>
  <si>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</si>
  <si>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</si>
  <si>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</si>
  <si>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</si>
  <si>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</si>
  <si>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</si>
  <si>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</si>
  <si>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</si>
  <si>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</si>
  <si>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</si>
  <si>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</si>
  <si>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</si>
  <si>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</si>
  <si>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</si>
  <si>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</si>
  <si>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</si>
  <si>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</si>
  <si>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</si>
  <si>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</si>
  <si>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</si>
  <si>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</si>
  <si>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</si>
  <si>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</si>
  <si>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</si>
  <si>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</si>
  <si>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</si>
  <si>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</si>
  <si>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</si>
  <si>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</si>
  <si>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</si>
  <si>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</si>
  <si>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</si>
  <si>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</si>
  <si>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</si>
  <si>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</si>
  <si>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</si>
  <si>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</si>
  <si>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</si>
  <si>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</si>
  <si>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</si>
  <si>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</si>
  <si>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</si>
  <si>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</si>
  <si>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</si>
  <si>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</si>
  <si>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</si>
  <si>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</si>
  <si>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</si>
  <si>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</si>
  <si>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</si>
  <si>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</si>
  <si>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</si>
  <si>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</si>
  <si>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</si>
  <si>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</si>
  <si>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</si>
  <si>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</si>
  <si>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</si>
  <si>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</si>
  <si>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</si>
  <si>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</si>
  <si>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</si>
  <si>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</si>
  <si>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</si>
  <si>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</si>
  <si>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</si>
  <si>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</si>
  <si>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</si>
  <si>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</si>
  <si>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</si>
  <si>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</si>
  <si>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</si>
  <si>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</si>
  <si>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</si>
  <si>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</si>
  <si>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</si>
  <si>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</si>
  <si>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</si>
  <si>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</si>
  <si>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</si>
  <si>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</si>
  <si>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</si>
  <si>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</si>
  <si>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</si>
  <si>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</si>
  <si>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</si>
  <si>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</si>
  <si>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</si>
  <si>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</si>
  <si>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</si>
  <si>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</si>
  <si>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</si>
  <si>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</si>
  <si>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</si>
  <si>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</si>
  <si>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</si>
  <si>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</si>
  <si>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</si>
  <si>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</si>
  <si>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</si>
  <si>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</si>
  <si>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</si>
  <si>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</si>
  <si>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</si>
  <si>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</si>
  <si>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</si>
  <si>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</si>
  <si>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</si>
  <si>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</si>
  <si>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</si>
  <si>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</si>
  <si>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</si>
  <si>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</si>
  <si>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</si>
  <si>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</si>
  <si>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</si>
  <si>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</si>
  <si>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</si>
  <si>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</si>
  <si>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</si>
  <si>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</si>
  <si>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</si>
  <si>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</si>
  <si>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</si>
  <si>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</si>
  <si>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</si>
  <si>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</si>
  <si>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</si>
  <si>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</si>
  <si>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</si>
  <si>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</si>
  <si>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</si>
  <si>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</si>
  <si>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</si>
  <si>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</si>
  <si>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</si>
  <si>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</si>
  <si>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</si>
  <si>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</si>
  <si>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</si>
  <si>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</si>
  <si>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</si>
  <si>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</si>
  <si>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</si>
  <si>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</si>
  <si>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</si>
  <si>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</si>
  <si>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</si>
  <si>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</si>
  <si>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</si>
  <si>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</si>
  <si>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</si>
  <si>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</si>
  <si>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</si>
  <si>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</si>
  <si>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</si>
  <si>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</si>
  <si>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</si>
  <si>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</si>
  <si>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</si>
  <si>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</si>
  <si>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</si>
  <si>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</si>
  <si>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</si>
  <si>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</si>
  <si>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</si>
  <si>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</si>
  <si>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</si>
  <si>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</si>
  <si>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</si>
  <si>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</si>
  <si>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</si>
  <si>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</si>
  <si>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</si>
  <si>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</si>
  <si>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</si>
  <si>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</si>
  <si>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</si>
  <si>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</si>
  <si>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</si>
  <si>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</si>
  <si>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</si>
  <si>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</si>
  <si>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</si>
  <si>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</si>
  <si>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</si>
  <si>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</si>
  <si>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</si>
  <si>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</si>
  <si>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</si>
  <si>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</si>
  <si>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</si>
  <si>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</si>
  <si>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</si>
  <si>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</si>
  <si>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</si>
  <si>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</si>
  <si>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</si>
  <si>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</si>
  <si>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</si>
  <si>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</si>
  <si>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</si>
  <si>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</si>
  <si>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</si>
  <si>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</si>
  <si>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</si>
  <si>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</si>
  <si>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</si>
  <si>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</si>
  <si>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</si>
  <si>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</si>
  <si>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</si>
  <si>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</si>
  <si>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</si>
  <si>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</si>
  <si>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</si>
  <si>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</si>
  <si>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</si>
  <si>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</si>
  <si>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</si>
  <si>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</si>
  <si>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</si>
  <si>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</si>
  <si>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</si>
  <si>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</si>
  <si>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</si>
  <si>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</si>
  <si>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</si>
  <si>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</si>
  <si>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</si>
  <si>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</si>
  <si>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</si>
  <si>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</si>
  <si>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</si>
  <si>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</si>
  <si>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</si>
  <si>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</si>
  <si>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</si>
  <si>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</si>
  <si>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</si>
  <si>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</si>
  <si>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</si>
  <si>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</si>
  <si>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</si>
  <si>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</si>
  <si>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</si>
  <si>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</si>
  <si>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</si>
  <si>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</si>
  <si>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</si>
  <si>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</si>
  <si>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</si>
  <si>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</si>
  <si>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</si>
  <si>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</si>
  <si>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</si>
  <si>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</si>
  <si>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</si>
  <si>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</si>
  <si>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</si>
  <si>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</si>
  <si>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</si>
  <si>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</si>
  <si>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</si>
  <si>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</si>
  <si>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</si>
  <si>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</si>
  <si>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</si>
  <si>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</si>
  <si>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</si>
  <si>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</si>
  <si>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</si>
  <si>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</si>
  <si>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</si>
  <si>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</si>
  <si>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</si>
  <si>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</si>
  <si>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</si>
  <si>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</si>
  <si>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</si>
  <si>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</si>
  <si>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</si>
  <si>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</si>
  <si>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</si>
  <si>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</si>
  <si>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</si>
  <si>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</si>
  <si>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</si>
  <si>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</si>
  <si>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</si>
  <si>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</si>
  <si>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</si>
  <si>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</si>
  <si>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</si>
  <si>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</si>
  <si>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</si>
  <si>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</si>
  <si>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</si>
  <si>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</si>
  <si>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</si>
  <si>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</si>
  <si>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</si>
  <si>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</si>
  <si>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</si>
  <si>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</si>
  <si>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</si>
  <si>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</si>
  <si>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</si>
  <si>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</si>
  <si>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</si>
  <si>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</si>
  <si>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</si>
  <si>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</si>
  <si>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</si>
  <si>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</si>
  <si>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</si>
  <si>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</si>
  <si>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</si>
  <si>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</si>
  <si>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</si>
  <si>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</si>
  <si>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</si>
  <si>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</si>
  <si>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</si>
  <si>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</si>
  <si>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</si>
  <si>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</si>
  <si>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</si>
  <si>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</si>
  <si>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</si>
  <si>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</si>
  <si>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</si>
  <si>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</si>
  <si>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</si>
  <si>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</si>
  <si>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</si>
  <si>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</si>
  <si>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</si>
  <si>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</si>
  <si>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</si>
  <si>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</si>
  <si>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</si>
  <si>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</si>
  <si>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</si>
  <si>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</si>
  <si>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</si>
  <si>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</si>
  <si>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</si>
  <si>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</si>
  <si>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</si>
  <si>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</si>
  <si>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</si>
  <si>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</si>
  <si>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</si>
  <si>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</si>
  <si>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</si>
  <si>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</si>
  <si>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</si>
  <si>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</si>
  <si>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</si>
  <si>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</si>
  <si>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</si>
  <si>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</si>
  <si>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</si>
  <si>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</si>
  <si>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</si>
  <si>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</si>
  <si>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</si>
  <si>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</si>
  <si>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</si>
  <si>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</si>
  <si>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</si>
  <si>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</si>
  <si>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</si>
  <si>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</si>
  <si>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</si>
  <si>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</si>
  <si>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</si>
  <si>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</si>
  <si>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</si>
  <si>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</si>
  <si>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</si>
  <si>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</si>
  <si>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</si>
  <si>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</si>
  <si>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</si>
  <si>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</si>
  <si>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</si>
  <si>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</si>
  <si>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</si>
  <si>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</si>
  <si>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</si>
  <si>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</si>
  <si>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</si>
  <si>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</si>
  <si>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</si>
  <si>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</si>
  <si>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</si>
  <si>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</si>
  <si>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</si>
  <si>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</si>
  <si>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</si>
  <si>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</si>
  <si>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</si>
  <si>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</si>
  <si>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</si>
  <si>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</si>
  <si>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</si>
  <si>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</si>
  <si>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</si>
  <si>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</si>
  <si>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</si>
  <si>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</si>
  <si>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</si>
  <si>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</si>
  <si>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</si>
  <si>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</si>
  <si>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</si>
  <si>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</si>
  <si>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</si>
  <si>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</si>
  <si>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</si>
  <si>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</si>
  <si>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</si>
  <si>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</si>
  <si>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</si>
  <si>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</si>
  <si>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</si>
  <si>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</si>
  <si>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</si>
  <si>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</si>
  <si>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</si>
  <si>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</si>
  <si>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</si>
  <si>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</si>
  <si>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</si>
  <si>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</si>
  <si>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</si>
  <si>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</si>
  <si>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</si>
  <si>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</si>
  <si>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</si>
  <si>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</si>
  <si>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</si>
  <si>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</si>
  <si>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</si>
  <si>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</si>
  <si>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</si>
  <si>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</si>
  <si>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</si>
  <si>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</si>
  <si>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</si>
  <si>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</si>
  <si>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</si>
  <si>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</si>
  <si>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</si>
  <si>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</si>
  <si>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</si>
  <si>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</si>
  <si>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</si>
  <si>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</si>
  <si>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</si>
  <si>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</si>
  <si>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</si>
  <si>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</si>
  <si>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</si>
  <si>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</si>
  <si>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</si>
  <si>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</si>
  <si>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</si>
  <si>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</si>
  <si>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</si>
  <si>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</si>
  <si>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</si>
  <si>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</si>
  <si>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</si>
  <si>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</si>
  <si>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</si>
  <si>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</si>
  <si>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</si>
  <si>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</si>
  <si>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</si>
  <si>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</si>
  <si>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</si>
  <si>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</si>
  <si>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</si>
  <si>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</si>
  <si>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</si>
  <si>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</si>
  <si>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</si>
  <si>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</si>
  <si>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</si>
  <si>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</si>
  <si>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</si>
  <si>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</si>
  <si>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</si>
  <si>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</si>
  <si>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</si>
  <si>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</si>
  <si>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</si>
  <si>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</si>
  <si>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</si>
  <si>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</si>
  <si>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</si>
  <si>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</si>
  <si>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</si>
  <si>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</si>
  <si>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</si>
  <si>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</si>
  <si>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</si>
  <si>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</si>
  <si>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</si>
  <si>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</si>
  <si>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</si>
  <si>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</si>
  <si>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</si>
  <si>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</si>
  <si>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</si>
  <si>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</si>
  <si>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</si>
  <si>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</si>
  <si>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</si>
  <si>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</si>
  <si>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</si>
  <si>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</si>
  <si>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</si>
  <si>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</si>
  <si>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</si>
  <si>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</si>
  <si>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</si>
  <si>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</si>
  <si>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</si>
  <si>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</si>
  <si>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</si>
  <si>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</si>
  <si>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</si>
  <si>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</si>
  <si>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</si>
  <si>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</si>
  <si>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</si>
  <si>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</si>
  <si>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</si>
  <si>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</si>
  <si>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</si>
  <si>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</si>
  <si>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</si>
  <si>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</si>
  <si>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</si>
  <si>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</si>
  <si>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</si>
  <si>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</si>
  <si>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</si>
  <si>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</si>
  <si>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</si>
  <si>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</si>
  <si>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</si>
  <si>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</si>
  <si>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</si>
  <si>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</si>
  <si>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</si>
  <si>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</si>
  <si>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</si>
  <si>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</si>
  <si>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</si>
  <si>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</si>
  <si>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</si>
  <si>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</si>
  <si>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</si>
  <si>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</si>
  <si>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</si>
  <si>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</si>
  <si>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</si>
  <si>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</si>
  <si>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</si>
  <si>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</si>
  <si>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</si>
  <si>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</si>
  <si>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</si>
  <si>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</si>
  <si>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</si>
  <si>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</si>
  <si>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</si>
  <si>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</si>
  <si>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</si>
  <si>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</si>
  <si>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</si>
  <si>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</si>
  <si>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</si>
  <si>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</si>
  <si>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</si>
  <si>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</si>
  <si>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</si>
  <si>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</si>
  <si>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</si>
  <si>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</si>
  <si>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</si>
  <si>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</si>
  <si>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</si>
  <si>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</si>
  <si>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</si>
  <si>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</si>
  <si>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</si>
  <si>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</si>
  <si>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</si>
  <si>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</si>
  <si>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</si>
  <si>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</si>
  <si>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</si>
  <si>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</si>
  <si>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</si>
  <si>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</si>
  <si>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</si>
  <si>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</si>
  <si>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</si>
  <si>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</si>
  <si>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</si>
  <si>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</si>
  <si>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</si>
  <si>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</si>
  <si>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</si>
  <si>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</si>
  <si>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</si>
  <si>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</si>
  <si>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</si>
  <si>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</si>
  <si>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</si>
  <si>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</si>
  <si>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</si>
  <si>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</si>
  <si>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</si>
  <si>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</si>
  <si>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</si>
  <si>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</si>
  <si>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</si>
  <si>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</si>
  <si>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</si>
  <si>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</si>
  <si>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</si>
  <si>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</si>
  <si>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</si>
  <si>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</si>
  <si>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</si>
  <si>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</si>
  <si>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</si>
  <si>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</si>
  <si>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</si>
  <si>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</si>
  <si>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</si>
  <si>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</si>
  <si>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</si>
  <si>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</si>
  <si>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</si>
  <si>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</si>
  <si>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</si>
  <si>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</si>
  <si>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</si>
  <si>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</si>
  <si>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</si>
  <si>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</si>
  <si>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</si>
  <si>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</si>
  <si>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</si>
  <si>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</si>
  <si>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</si>
  <si>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</si>
  <si>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</si>
  <si>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</si>
  <si>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</si>
  <si>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</si>
  <si>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</si>
  <si>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</si>
  <si>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</si>
  <si>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</si>
  <si>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</si>
  <si>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</si>
  <si>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</si>
  <si>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</si>
  <si>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</si>
  <si>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</si>
  <si>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</si>
  <si>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</si>
  <si>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</si>
  <si>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</si>
  <si>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</si>
  <si>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</si>
  <si>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</si>
  <si>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</si>
  <si>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</si>
  <si>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</si>
  <si>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</si>
  <si>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</si>
  <si>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</si>
  <si>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</si>
  <si>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</si>
  <si>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</si>
  <si>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</si>
  <si>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</si>
  <si>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</si>
  <si>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</si>
  <si>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</si>
  <si>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</si>
  <si>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</si>
  <si>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</si>
  <si>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</si>
  <si>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</si>
  <si>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</si>
  <si>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</si>
  <si>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</si>
  <si>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</si>
  <si>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</si>
  <si>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</si>
  <si>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</si>
  <si>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</si>
  <si>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</si>
  <si>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</si>
  <si>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</si>
  <si>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</si>
  <si>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</si>
  <si>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</si>
  <si>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</si>
  <si>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</si>
  <si>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</si>
  <si>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</si>
  <si>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</si>
  <si>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</si>
  <si>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</si>
  <si>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</si>
  <si>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</si>
  <si>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</si>
  <si>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</si>
  <si>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</si>
  <si>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</si>
  <si>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</si>
  <si>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</si>
  <si>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</si>
  <si>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</si>
  <si>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</si>
  <si>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</si>
  <si>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</si>
  <si>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</si>
  <si>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</si>
  <si>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</si>
  <si>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</si>
  <si>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</si>
  <si>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</si>
  <si>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</si>
  <si>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</si>
  <si>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</si>
  <si>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</si>
  <si>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</si>
  <si>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</si>
  <si>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</si>
  <si>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</si>
  <si>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</si>
  <si>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</si>
  <si>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</si>
  <si>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</si>
  <si>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</si>
  <si>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</si>
  <si>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</si>
  <si>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</si>
  <si>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</si>
  <si>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</si>
  <si>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</si>
  <si>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</si>
  <si>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</si>
  <si>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</si>
  <si>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</si>
  <si>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</si>
  <si>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</si>
  <si>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</si>
  <si>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</si>
  <si>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</si>
  <si>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</si>
  <si>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</si>
  <si>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</si>
  <si>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</si>
  <si>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</si>
  <si>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</si>
  <si>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</si>
  <si>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</si>
  <si>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</si>
  <si>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</si>
  <si>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</si>
  <si>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</si>
  <si>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</si>
  <si>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</si>
  <si>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</si>
  <si>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</si>
  <si>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</si>
  <si>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</si>
  <si>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</si>
  <si>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</si>
  <si>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</si>
  <si>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</si>
  <si>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</si>
  <si>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</si>
  <si>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</si>
  <si>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</si>
  <si>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</si>
  <si>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</si>
  <si>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</si>
  <si>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</si>
  <si>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</si>
  <si>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</si>
  <si>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</si>
  <si>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</si>
  <si>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</si>
  <si>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</si>
  <si>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</si>
  <si>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</si>
  <si>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</si>
  <si>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</si>
  <si>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</si>
  <si>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</si>
  <si>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</si>
  <si>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</si>
  <si>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</si>
  <si>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</si>
  <si>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</si>
  <si>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</si>
  <si>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</si>
  <si>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</si>
  <si>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</si>
  <si>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</si>
  <si>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</si>
  <si>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</si>
  <si>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</si>
  <si>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</si>
  <si>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</si>
  <si>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</si>
  <si>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</si>
  <si>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</si>
  <si>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</si>
  <si>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</si>
  <si>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</si>
  <si>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</si>
  <si>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</si>
  <si>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</si>
  <si>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</si>
  <si>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</si>
  <si>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</si>
  <si>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</si>
  <si>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</si>
  <si>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</si>
  <si>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</si>
  <si>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</si>
  <si>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</si>
  <si>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</si>
  <si>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</si>
  <si>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</si>
  <si>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</si>
  <si>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</si>
  <si>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</si>
  <si>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</si>
  <si>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</si>
  <si>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</si>
  <si>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</si>
  <si>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</si>
  <si>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</si>
  <si>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</si>
  <si>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</si>
  <si>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</si>
  <si>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</si>
  <si>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</si>
  <si>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</si>
  <si>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</si>
  <si>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</si>
  <si>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</si>
  <si>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</si>
  <si>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</si>
  <si>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</si>
  <si>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</si>
  <si>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</si>
  <si>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</si>
  <si>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</si>
  <si>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</si>
  <si>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</si>
  <si>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</si>
  <si>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</si>
  <si>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</si>
  <si>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</si>
  <si>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</si>
  <si>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</si>
  <si>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</si>
  <si>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</si>
  <si>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</si>
  <si>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</si>
  <si>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</si>
  <si>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</si>
  <si>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</si>
  <si>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</si>
  <si>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</si>
  <si>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</si>
  <si>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</si>
  <si>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</si>
  <si>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</si>
  <si>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</si>
  <si>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</si>
  <si>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</si>
  <si>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</si>
  <si>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</si>
  <si>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</si>
  <si>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</si>
  <si>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</si>
  <si>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</si>
  <si>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</si>
  <si>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</si>
  <si>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</si>
  <si>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</si>
  <si>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</si>
  <si>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</si>
  <si>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</si>
  <si>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</si>
  <si>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</si>
  <si>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</si>
  <si>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</si>
  <si>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</si>
  <si>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</si>
  <si>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</si>
  <si>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</si>
  <si>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</si>
  <si>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</si>
  <si>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</si>
  <si>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</si>
  <si>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</si>
  <si>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</si>
  <si>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</si>
  <si>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</si>
  <si>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</si>
  <si>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</si>
  <si>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</si>
  <si>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</si>
  <si>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</si>
  <si>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</si>
  <si>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</si>
  <si>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</si>
  <si>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</si>
  <si>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</si>
  <si>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</si>
  <si>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</si>
  <si>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</si>
  <si>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</si>
  <si>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</si>
  <si>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</si>
  <si>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</si>
  <si>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</si>
  <si>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</si>
  <si>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</si>
  <si>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</si>
  <si>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</si>
  <si>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</si>
  <si>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</si>
  <si>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</si>
  <si>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</si>
  <si>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</si>
  <si>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</si>
  <si>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</si>
  <si>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</si>
  <si>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</si>
  <si>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</si>
  <si>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</si>
  <si>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</si>
  <si>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</si>
  <si>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</si>
  <si>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</si>
  <si>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</si>
  <si>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</si>
  <si>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</si>
  <si>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</si>
  <si>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</si>
  <si>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</si>
  <si>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</si>
  <si>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</si>
  <si>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</si>
  <si>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</si>
  <si>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</si>
  <si>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</si>
  <si>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</si>
  <si>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</si>
  <si>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</si>
  <si>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</si>
  <si>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</si>
  <si>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</si>
  <si>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</si>
  <si>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</si>
  <si>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</si>
  <si>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</si>
  <si>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</si>
  <si>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</si>
  <si>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</si>
  <si>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</si>
  <si>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</si>
  <si>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</si>
  <si>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</si>
  <si>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</si>
  <si>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</si>
  <si>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</si>
  <si>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</si>
  <si>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</si>
  <si>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</si>
  <si>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</si>
  <si>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</si>
  <si>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</si>
  <si>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</si>
  <si>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</si>
  <si>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</si>
  <si>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</si>
  <si>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</si>
  <si>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</si>
  <si>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</si>
  <si>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</si>
  <si>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</si>
  <si>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</si>
  <si>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</si>
  <si>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</si>
  <si>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</si>
  <si>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</si>
  <si>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</si>
  <si>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</si>
  <si>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</si>
  <si>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</si>
  <si>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</si>
  <si>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</si>
  <si>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</si>
  <si>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</si>
  <si>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</si>
  <si>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</si>
  <si>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</si>
  <si>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</si>
  <si>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</si>
  <si>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</si>
  <si>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</si>
  <si>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</si>
  <si>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</si>
  <si>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</si>
  <si>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</si>
  <si>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</si>
  <si>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</si>
  <si>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</si>
  <si>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</si>
  <si>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</si>
  <si>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</si>
  <si>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</si>
  <si>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</si>
  <si>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</si>
  <si>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</si>
  <si>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</si>
  <si>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</si>
  <si>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</si>
  <si>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</si>
  <si>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</si>
  <si>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</si>
  <si>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</si>
  <si>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</si>
  <si>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</si>
  <si>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</si>
  <si>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</si>
  <si>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</si>
  <si>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</si>
  <si>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</si>
  <si>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</si>
  <si>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</si>
  <si>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</si>
  <si>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</si>
  <si>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</si>
  <si>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</si>
  <si>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</si>
  <si>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</si>
  <si>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</si>
  <si>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</si>
  <si>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</si>
  <si>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</si>
  <si>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</si>
  <si>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</si>
  <si>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</si>
  <si>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</si>
  <si>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</si>
  <si>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</si>
  <si>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</si>
  <si>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</si>
  <si>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</si>
  <si>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</si>
  <si>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</si>
  <si>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</si>
  <si>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</si>
  <si>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</si>
  <si>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</si>
  <si>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</si>
  <si>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</si>
  <si>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</si>
  <si>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</si>
  <si>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</si>
  <si>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</si>
  <si>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</si>
  <si>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</si>
  <si>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</si>
  <si>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</si>
  <si>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</si>
  <si>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</si>
  <si>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</si>
  <si>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</si>
  <si>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</si>
  <si>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</si>
  <si>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</si>
  <si>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</si>
  <si>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</si>
  <si>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</si>
  <si>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</si>
  <si>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</si>
  <si>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</si>
  <si>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</si>
  <si>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</si>
  <si>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</si>
  <si>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</si>
  <si>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</si>
  <si>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</si>
  <si>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</si>
  <si>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</si>
  <si>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</si>
  <si>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</si>
  <si>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</si>
  <si>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</si>
  <si>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</si>
  <si>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</si>
  <si>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</si>
  <si>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</si>
  <si>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</si>
  <si>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</si>
  <si>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</si>
  <si>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</si>
  <si>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</si>
  <si>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</si>
  <si>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</si>
  <si>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</si>
  <si>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</si>
  <si>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</si>
  <si>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</si>
  <si>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</si>
  <si>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</si>
  <si>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</si>
  <si>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</si>
  <si>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</si>
  <si>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</si>
  <si>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</si>
  <si>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</si>
  <si>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</si>
  <si>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</si>
  <si>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</si>
  <si>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</si>
  <si>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</si>
  <si>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</si>
  <si>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</si>
  <si>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</si>
  <si>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</si>
  <si>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</si>
  <si>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</si>
  <si>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</si>
  <si>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</si>
  <si>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</si>
  <si>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</si>
  <si>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</si>
  <si>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</si>
  <si>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</si>
  <si>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</si>
  <si>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</si>
  <si>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</si>
  <si>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</si>
  <si>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</si>
  <si>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</si>
  <si>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</si>
  <si>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</si>
  <si>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</si>
  <si>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</si>
  <si>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</si>
  <si>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</si>
  <si>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</si>
  <si>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</si>
  <si>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</si>
  <si>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</si>
  <si>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</si>
  <si>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</si>
  <si>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</si>
  <si>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</si>
  <si>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</si>
  <si>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</si>
  <si>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</si>
  <si>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</si>
  <si>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</si>
  <si>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</si>
  <si>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</si>
  <si>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</si>
  <si>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</si>
  <si>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</si>
  <si>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</si>
  <si>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</si>
  <si>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</si>
  <si>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</si>
  <si>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</si>
  <si>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</si>
  <si>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</si>
  <si>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</si>
  <si>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</si>
  <si>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</si>
  <si>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</si>
  <si>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</si>
  <si>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</si>
  <si>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</si>
  <si>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</si>
  <si>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</si>
  <si>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</si>
  <si>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</si>
  <si>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</si>
  <si>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</si>
  <si>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</si>
  <si>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</si>
  <si>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</si>
  <si>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</si>
  <si>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</si>
  <si>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</si>
  <si>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</si>
  <si>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</si>
  <si>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</si>
  <si>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</si>
  <si>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</si>
  <si>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</si>
  <si>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</si>
  <si>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</si>
  <si>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</si>
  <si>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</si>
  <si>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</si>
  <si>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</si>
  <si>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</si>
  <si>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</si>
  <si>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</si>
  <si>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</si>
  <si>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</si>
  <si>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</si>
  <si>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</si>
  <si>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</si>
  <si>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</si>
  <si>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</si>
  <si>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</si>
  <si>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</si>
  <si>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</si>
  <si>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</si>
  <si>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</si>
  <si>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</si>
  <si>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</si>
  <si>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</si>
  <si>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</si>
  <si>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</si>
  <si>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</si>
  <si>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</si>
  <si>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</si>
  <si>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</si>
  <si>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</si>
  <si>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</si>
  <si>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</si>
  <si>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</si>
  <si>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</si>
  <si>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</si>
  <si>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</si>
  <si>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</si>
  <si>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</si>
  <si>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</si>
  <si>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</si>
  <si>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</si>
  <si>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</si>
  <si>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</si>
  <si>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</si>
  <si>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</si>
  <si>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</si>
  <si>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</si>
  <si>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</si>
  <si>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</si>
  <si>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</si>
  <si>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</si>
  <si>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</si>
  <si>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</si>
  <si>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</si>
  <si>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</si>
  <si>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</si>
  <si>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</si>
  <si>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</si>
  <si>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</si>
  <si>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</si>
  <si>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</si>
  <si>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</si>
  <si>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</si>
  <si>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</si>
  <si>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</si>
  <si>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</si>
  <si>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</si>
  <si>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</si>
  <si>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</si>
  <si>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</si>
  <si>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</si>
  <si>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</si>
  <si>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</si>
  <si>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</si>
  <si>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</si>
  <si>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</si>
  <si>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</si>
  <si>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</si>
  <si>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</si>
  <si>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</si>
  <si>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</si>
  <si>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</si>
  <si>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</si>
  <si>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</si>
  <si>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</si>
  <si>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</si>
  <si>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</si>
  <si>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</si>
  <si>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</si>
  <si>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</si>
  <si>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</si>
  <si>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</si>
  <si>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</si>
  <si>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</si>
  <si>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</si>
  <si>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</si>
  <si>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</si>
  <si>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</si>
  <si>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</si>
  <si>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</si>
  <si>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</si>
  <si>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</si>
  <si>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</si>
  <si>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</si>
  <si>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</si>
  <si>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</si>
  <si>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</si>
  <si>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</si>
  <si>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</si>
  <si>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</si>
  <si>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</si>
  <si>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</si>
  <si>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</si>
  <si>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</si>
  <si>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</si>
  <si>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</si>
  <si>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</si>
  <si>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</si>
  <si>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</si>
  <si>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</si>
  <si>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</si>
  <si>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</si>
  <si>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</si>
  <si>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</si>
  <si>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</si>
  <si>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</si>
  <si>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</si>
  <si>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</si>
  <si>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</si>
  <si>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</si>
  <si>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</si>
  <si>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</si>
  <si>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</si>
  <si>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</si>
  <si>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</si>
  <si>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</si>
  <si>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</si>
  <si>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</si>
  <si>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</si>
  <si>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</si>
  <si>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</si>
  <si>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</si>
  <si>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</si>
  <si>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</si>
  <si>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</si>
  <si>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</si>
  <si>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</si>
  <si>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</si>
  <si>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</si>
  <si>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</si>
  <si>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</si>
  <si>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</si>
  <si>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</si>
  <si>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</si>
  <si>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</si>
  <si>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</si>
  <si>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</si>
  <si>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</si>
  <si>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</si>
  <si>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</si>
  <si>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</si>
  <si>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</si>
  <si>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</si>
  <si>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</si>
  <si>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</si>
  <si>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</si>
  <si>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</si>
  <si>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</si>
  <si>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</si>
  <si>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</si>
  <si>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</si>
  <si>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</si>
  <si>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</si>
  <si>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</si>
  <si>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</si>
  <si>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</si>
  <si>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</si>
  <si>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</si>
  <si>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</si>
  <si>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</si>
  <si>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</si>
  <si>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</si>
  <si>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</si>
  <si>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</si>
  <si>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</si>
  <si>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</si>
  <si>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</si>
  <si>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</si>
  <si>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</si>
  <si>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</si>
  <si>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</si>
  <si>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</si>
  <si>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</si>
  <si>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</si>
  <si>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</si>
  <si>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</si>
  <si>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</si>
  <si>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</si>
  <si>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</si>
  <si>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</si>
  <si>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</si>
  <si>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</si>
  <si>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</si>
  <si>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</si>
  <si>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</si>
  <si>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</si>
  <si>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</si>
  <si>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</si>
  <si>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</si>
  <si>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</si>
  <si>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</si>
  <si>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</si>
  <si>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</si>
  <si>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</si>
  <si>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</si>
  <si>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</si>
  <si>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</si>
  <si>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</si>
  <si>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</si>
  <si>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</si>
  <si>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</si>
  <si>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</si>
  <si>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</si>
  <si>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</si>
  <si>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</si>
  <si>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</si>
  <si>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</si>
  <si>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</si>
  <si>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</si>
  <si>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</si>
  <si>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</si>
  <si>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</si>
  <si>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</si>
  <si>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</si>
  <si>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</si>
  <si>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</si>
  <si>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</si>
  <si>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</si>
  <si>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</si>
  <si>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</si>
  <si>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</si>
  <si>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</si>
  <si>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</si>
  <si>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</si>
  <si>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</si>
  <si>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</si>
  <si>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</si>
  <si>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</si>
  <si>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</si>
  <si>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</si>
  <si>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</si>
  <si>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</si>
  <si>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</si>
  <si>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</si>
  <si>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</si>
  <si>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</si>
  <si>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</si>
  <si>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</si>
  <si>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</si>
  <si>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</si>
  <si>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</si>
  <si>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</si>
  <si>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</si>
  <si>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</si>
  <si>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</si>
  <si>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</si>
  <si>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</si>
  <si>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</si>
  <si>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</si>
  <si>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</si>
  <si>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</si>
  <si>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</si>
  <si>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</si>
  <si>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</si>
  <si>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</si>
  <si>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</si>
  <si>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</si>
  <si>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</si>
  <si>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</si>
  <si>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</si>
  <si>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</si>
  <si>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</si>
  <si>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</si>
  <si>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</si>
  <si>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</si>
  <si>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</si>
  <si>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</si>
  <si>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</si>
  <si>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</si>
  <si>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</si>
  <si>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</si>
  <si>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</si>
  <si>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</si>
  <si>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</si>
  <si>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</si>
  <si>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</si>
  <si>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</si>
  <si>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</si>
  <si>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</si>
  <si>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</si>
  <si>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</si>
  <si>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</si>
  <si>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</si>
  <si>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</si>
  <si>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</si>
  <si>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</si>
  <si>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</si>
  <si>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</si>
  <si>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</si>
  <si>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</si>
  <si>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</si>
  <si>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</si>
  <si>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</si>
  <si>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</si>
  <si>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</si>
  <si>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</si>
  <si>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</si>
  <si>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</si>
  <si>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</si>
  <si>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</si>
  <si>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</si>
  <si>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</si>
  <si>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</si>
  <si>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</si>
  <si>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</si>
  <si>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</si>
  <si>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</si>
  <si>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</si>
  <si>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</si>
  <si>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</si>
  <si>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</si>
  <si>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</si>
  <si>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</si>
  <si>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</si>
  <si>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</si>
  <si>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</si>
  <si>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</si>
  <si>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</si>
  <si>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</si>
  <si>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</si>
  <si>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</si>
  <si>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</si>
  <si>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</si>
  <si>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</si>
  <si>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</si>
  <si>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</si>
  <si>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</si>
  <si>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</si>
  <si>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</si>
  <si>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</si>
  <si>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</si>
  <si>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</si>
  <si>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</si>
  <si>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</si>
  <si>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</si>
  <si>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</si>
  <si>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</si>
  <si>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</si>
  <si>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</si>
  <si>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</si>
  <si>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</si>
  <si>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</si>
  <si>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</si>
  <si>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</si>
  <si>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</si>
  <si>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</si>
  <si>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</si>
  <si>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</si>
  <si>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</si>
  <si>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</si>
  <si>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</si>
  <si>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</si>
  <si>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</si>
  <si>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</si>
  <si>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</si>
  <si>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</si>
  <si>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</si>
  <si>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</si>
  <si>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</si>
  <si>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</si>
  <si>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</si>
  <si>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</si>
  <si>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</si>
  <si>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</si>
  <si>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</si>
  <si>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</si>
  <si>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</si>
  <si>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</si>
  <si>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</si>
  <si>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</si>
  <si>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</si>
  <si>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</si>
  <si>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</si>
  <si>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</si>
  <si>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</si>
  <si>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</si>
  <si>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</si>
  <si>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</si>
  <si>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</si>
  <si>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</si>
  <si>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</si>
  <si>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</si>
  <si>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</si>
  <si>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</si>
  <si>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</si>
  <si>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</si>
  <si>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</si>
  <si>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</si>
  <si>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</si>
  <si>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</si>
  <si>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</si>
  <si>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</si>
  <si>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</si>
  <si>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</si>
  <si>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</si>
  <si>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</si>
  <si>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</si>
  <si>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</si>
  <si>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</si>
  <si>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</si>
  <si>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</si>
  <si>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</si>
  <si>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</si>
  <si>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</si>
  <si>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</si>
  <si>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</si>
  <si>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</si>
  <si>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</si>
  <si>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</si>
  <si>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</si>
  <si>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</si>
  <si>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</si>
  <si>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</si>
  <si>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</si>
  <si>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</si>
  <si>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</si>
  <si>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</si>
  <si>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</si>
  <si>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</si>
  <si>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</si>
  <si>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</si>
  <si>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</si>
  <si>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</si>
  <si>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</si>
  <si>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</si>
  <si>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</si>
  <si>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</si>
  <si>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</si>
  <si>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</si>
  <si>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</si>
  <si>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</si>
  <si>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</si>
  <si>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</si>
  <si>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</si>
  <si>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</si>
  <si>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</si>
  <si>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</si>
  <si>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</si>
  <si>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</si>
  <si>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</si>
  <si>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</si>
  <si>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</si>
  <si>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</si>
  <si>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</si>
  <si>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</si>
  <si>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</si>
  <si>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</si>
  <si>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</si>
  <si>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</si>
  <si>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</si>
  <si>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</si>
  <si>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</si>
  <si>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</si>
  <si>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</si>
  <si>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</si>
  <si>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</si>
  <si>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</si>
  <si>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</si>
  <si>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</si>
  <si>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</si>
  <si>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</si>
  <si>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</si>
  <si>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</si>
  <si>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</si>
  <si>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</si>
  <si>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</si>
  <si>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</si>
  <si>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</si>
  <si>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</si>
  <si>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</si>
  <si>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</si>
  <si>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</si>
  <si>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</si>
  <si>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</si>
  <si>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</si>
  <si>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</si>
  <si>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</si>
  <si>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</si>
  <si>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</si>
  <si>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</si>
  <si>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</si>
  <si>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</si>
  <si>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</si>
  <si>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</si>
  <si>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</si>
  <si>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</si>
  <si>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</si>
  <si>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</si>
  <si>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</si>
  <si>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</si>
  <si>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</si>
  <si>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</si>
  <si>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</si>
  <si>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</si>
  <si>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</si>
  <si>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</si>
  <si>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</si>
  <si>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</si>
  <si>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</si>
  <si>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</si>
  <si>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</si>
  <si>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</si>
  <si>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</si>
  <si>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</si>
  <si>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</si>
  <si>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</si>
  <si>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</si>
  <si>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</si>
  <si>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</si>
  <si>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</si>
  <si>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</si>
  <si>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</si>
  <si>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</si>
  <si>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</si>
  <si>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</si>
  <si>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</si>
  <si>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</si>
  <si>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</si>
  <si>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</si>
  <si>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</si>
  <si>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</si>
  <si>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</si>
  <si>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</si>
  <si>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</si>
  <si>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</si>
  <si>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</si>
  <si>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</si>
  <si>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</si>
  <si>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</si>
  <si>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</si>
  <si>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</si>
  <si>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</si>
  <si>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</si>
  <si>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</si>
  <si>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</si>
  <si>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</si>
  <si>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</si>
  <si>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</si>
  <si>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</si>
  <si>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</si>
  <si>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</si>
  <si>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</si>
  <si>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</si>
  <si>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</si>
  <si>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</si>
  <si>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</si>
  <si>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</si>
  <si>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</si>
  <si>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</si>
  <si>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</si>
  <si>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</si>
  <si>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</si>
  <si>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</si>
  <si>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</si>
  <si>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</si>
  <si>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</si>
  <si>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</si>
  <si>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</si>
  <si>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</si>
  <si>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</si>
  <si>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</si>
  <si>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</si>
  <si>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</si>
  <si>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</si>
  <si>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</si>
  <si>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</si>
  <si>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</si>
  <si>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</si>
  <si>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</si>
  <si>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</si>
  <si>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</si>
  <si>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</si>
  <si>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</si>
  <si>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</si>
  <si>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</si>
  <si>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</si>
  <si>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</si>
  <si>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</si>
  <si>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</si>
  <si>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</si>
  <si>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</si>
  <si>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</si>
  <si>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</si>
  <si>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</si>
  <si>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</si>
  <si>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</si>
  <si>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</si>
  <si>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</si>
  <si>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</si>
  <si>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</si>
  <si>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</si>
  <si>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</si>
  <si>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</si>
  <si>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</si>
  <si>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</si>
  <si>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</si>
  <si>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</si>
  <si>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</si>
  <si>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</si>
  <si>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</si>
  <si>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</si>
  <si>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</si>
  <si>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</si>
  <si>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</si>
  <si>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</si>
  <si>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</si>
  <si>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</si>
  <si>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</si>
  <si>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</si>
  <si>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</si>
  <si>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</si>
  <si>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</si>
  <si>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</si>
  <si>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</si>
  <si>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</si>
  <si>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</si>
  <si>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</si>
  <si>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</si>
  <si>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</si>
  <si>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</si>
  <si>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</si>
  <si>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</si>
  <si>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</si>
  <si>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</si>
  <si>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</si>
  <si>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</si>
  <si>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</si>
  <si>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</si>
  <si>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</si>
  <si>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</si>
  <si>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</si>
  <si>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</si>
  <si>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</si>
  <si>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</si>
  <si>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</si>
  <si>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</si>
  <si>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</si>
  <si>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</si>
  <si>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</si>
  <si>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</si>
  <si>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</si>
  <si>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</si>
  <si>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</si>
  <si>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</si>
  <si>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</si>
  <si>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</si>
  <si>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</si>
  <si>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</si>
  <si>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</si>
  <si>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</si>
  <si>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</si>
  <si>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</si>
  <si>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</si>
  <si>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</si>
  <si>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</si>
  <si>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</si>
  <si>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</si>
  <si>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</si>
  <si>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</si>
  <si>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</si>
  <si>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</si>
  <si>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</si>
  <si>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</si>
  <si>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</si>
  <si>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</si>
  <si>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</si>
  <si>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</si>
  <si>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</si>
  <si>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</si>
  <si>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</si>
  <si>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</si>
  <si>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</si>
  <si>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</si>
  <si>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</si>
  <si>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</si>
  <si>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</si>
  <si>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</si>
  <si>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</si>
  <si>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</si>
  <si>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</si>
  <si>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</si>
  <si>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</si>
  <si>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</si>
  <si>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</si>
  <si>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</si>
  <si>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</si>
  <si>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</si>
  <si>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</si>
  <si>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</si>
  <si>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</si>
  <si>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</si>
  <si>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</si>
  <si>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</si>
  <si>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</si>
  <si>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</si>
  <si>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</si>
  <si>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</si>
  <si>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</si>
  <si>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</si>
  <si>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</si>
  <si>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</si>
  <si>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</si>
  <si>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</si>
  <si>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</si>
  <si>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</si>
  <si>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</si>
  <si>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</si>
  <si>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</si>
  <si>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</si>
  <si>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</si>
  <si>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</si>
  <si>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</si>
  <si>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</si>
  <si>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</si>
  <si>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</si>
  <si>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</si>
  <si>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</si>
  <si>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</si>
  <si>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</si>
  <si>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</si>
  <si>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</si>
  <si>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</si>
  <si>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</si>
  <si>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</si>
  <si>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</si>
  <si>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</si>
  <si>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</si>
  <si>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</si>
  <si>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</si>
  <si>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</si>
  <si>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</si>
  <si>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</si>
  <si>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</si>
  <si>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</si>
  <si>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</si>
  <si>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</si>
  <si>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</si>
  <si>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</si>
  <si>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</si>
  <si>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</si>
  <si>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</si>
  <si>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</si>
  <si>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</si>
  <si>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</si>
  <si>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</si>
  <si>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</si>
  <si>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</si>
  <si>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</si>
  <si>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</si>
  <si>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</si>
  <si>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</si>
  <si>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</si>
  <si>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</si>
  <si>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</si>
  <si>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</si>
  <si>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</si>
  <si>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</si>
  <si>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</si>
  <si>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</si>
  <si>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</si>
  <si>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</si>
  <si>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</si>
  <si>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</si>
  <si>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</si>
  <si>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</si>
  <si>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</si>
  <si>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</si>
  <si>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</si>
  <si>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</si>
  <si>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</si>
  <si>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</si>
  <si>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</si>
  <si>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</si>
  <si>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</si>
  <si>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</si>
  <si>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</si>
  <si>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</si>
  <si>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</si>
  <si>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</si>
  <si>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</si>
  <si>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</si>
  <si>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</si>
  <si>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</si>
  <si>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</si>
  <si>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</si>
  <si>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</si>
  <si>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</si>
  <si>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</si>
  <si>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</si>
  <si>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</si>
  <si>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</si>
  <si>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</si>
  <si>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</si>
  <si>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</si>
  <si>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</si>
  <si>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</si>
  <si>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</si>
  <si>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</si>
  <si>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</si>
  <si>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</si>
  <si>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</si>
  <si>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</si>
  <si>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</si>
  <si>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</si>
  <si>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</si>
  <si>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</si>
  <si>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</si>
  <si>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</si>
  <si>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</si>
  <si>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</si>
  <si>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</si>
  <si>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</si>
  <si>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</si>
  <si>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</si>
  <si>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</si>
  <si>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</si>
  <si>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</si>
  <si>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</si>
  <si>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</si>
  <si>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</si>
  <si>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</si>
  <si>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</si>
  <si>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</si>
  <si>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</si>
  <si>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</si>
  <si>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</si>
  <si>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</si>
  <si>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</si>
  <si>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</si>
  <si>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</si>
  <si>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</si>
  <si>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</si>
  <si>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</si>
  <si>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</si>
  <si>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</si>
  <si>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</si>
  <si>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</si>
  <si>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</si>
  <si>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</si>
  <si>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</si>
  <si>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</si>
  <si>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</si>
  <si>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</si>
  <si>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</si>
  <si>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</si>
  <si>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</si>
  <si>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</si>
  <si>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</si>
  <si>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</si>
  <si>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</si>
  <si>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</si>
  <si>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</si>
  <si>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</si>
  <si>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</si>
  <si>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</si>
  <si>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</si>
  <si>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</si>
  <si>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</si>
  <si>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</si>
  <si>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</si>
  <si>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</si>
  <si>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</si>
  <si>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</si>
  <si>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</si>
  <si>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</si>
  <si>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</si>
  <si>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</si>
  <si>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</si>
  <si>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</si>
  <si>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</si>
  <si>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</si>
  <si>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</si>
  <si>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</si>
  <si>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</si>
  <si>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</si>
  <si>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</si>
  <si>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</si>
  <si>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</si>
  <si>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</si>
  <si>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</si>
  <si>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</si>
  <si>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</si>
  <si>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</si>
  <si>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</si>
  <si>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</si>
  <si>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</si>
  <si>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</si>
  <si>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</si>
  <si>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</si>
  <si>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</si>
  <si>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</si>
  <si>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</si>
  <si>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</si>
  <si>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</si>
  <si>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</si>
  <si>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</si>
  <si>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</si>
  <si>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</si>
  <si>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</si>
  <si>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</si>
  <si>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</si>
  <si>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</si>
  <si>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</si>
  <si>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</si>
  <si>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</si>
  <si>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</si>
  <si>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</si>
  <si>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</si>
  <si>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</si>
  <si>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</si>
  <si>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</si>
  <si>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</si>
  <si>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</si>
  <si>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</si>
  <si>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</si>
  <si>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</si>
  <si>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</si>
  <si>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</si>
  <si>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</si>
  <si>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</si>
  <si>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</si>
  <si>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</si>
  <si>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</si>
  <si>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</si>
  <si>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</si>
  <si>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</si>
  <si>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</si>
  <si>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</si>
  <si>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</si>
  <si>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</si>
  <si>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</si>
  <si>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</si>
  <si>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</si>
  <si>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</si>
  <si>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</si>
  <si>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</si>
  <si>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</si>
  <si>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</si>
  <si>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</si>
  <si>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</si>
  <si>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</si>
  <si>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</si>
  <si>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</si>
  <si>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</si>
  <si>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</si>
  <si>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</si>
  <si>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</si>
  <si>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</si>
  <si>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</si>
  <si>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</si>
  <si>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</si>
  <si>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</si>
  <si>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</si>
  <si>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</si>
  <si>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</si>
  <si>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</si>
  <si>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</si>
  <si>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</si>
  <si>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</si>
  <si>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</si>
  <si>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</si>
  <si>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</si>
  <si>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</si>
  <si>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</si>
  <si>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</si>
  <si>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</si>
  <si>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</si>
  <si>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</si>
  <si>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</si>
  <si>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</si>
  <si>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</si>
  <si>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</si>
  <si>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</si>
  <si>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</si>
  <si>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</si>
  <si>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</si>
  <si>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</si>
  <si>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</si>
  <si>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</si>
  <si>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</si>
  <si>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</si>
  <si>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</si>
  <si>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</si>
  <si>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</si>
  <si>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</si>
  <si>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</si>
  <si>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</si>
  <si>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</si>
  <si>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</si>
  <si>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</si>
  <si>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</si>
  <si>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</si>
  <si>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</si>
  <si>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</si>
  <si>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</si>
  <si>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</si>
  <si>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</si>
  <si>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</si>
  <si>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</si>
  <si>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</si>
  <si>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</si>
  <si>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</si>
  <si>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</si>
  <si>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</si>
  <si>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</si>
  <si>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</si>
  <si>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</si>
  <si>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</si>
  <si>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</si>
  <si>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</si>
  <si>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</si>
  <si>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</si>
  <si>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</si>
  <si>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</si>
  <si>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</si>
  <si>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</si>
  <si>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</si>
  <si>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</si>
  <si>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</si>
  <si>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</si>
  <si>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</si>
  <si>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</si>
  <si>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</si>
  <si>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</si>
  <si>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</si>
  <si>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</si>
  <si>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</si>
  <si>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</si>
  <si>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</si>
  <si>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</si>
  <si>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</si>
  <si>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</si>
  <si>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</si>
  <si>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</si>
  <si>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</si>
  <si>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</si>
  <si>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</si>
  <si>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</si>
  <si>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</si>
  <si>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</si>
  <si>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</si>
  <si>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</si>
  <si>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</si>
  <si>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</si>
  <si>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</si>
  <si>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</si>
  <si>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</si>
  <si>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</si>
  <si>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</si>
  <si>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</si>
  <si>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</si>
  <si>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</si>
  <si>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</si>
  <si>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</si>
  <si>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</si>
  <si>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</si>
  <si>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</si>
  <si>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</si>
  <si>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</si>
  <si>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</si>
  <si>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</si>
  <si>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</si>
  <si>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</si>
  <si>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</si>
  <si>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</si>
  <si>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</si>
  <si>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</si>
  <si>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</si>
  <si>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</si>
  <si>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</si>
  <si>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</si>
  <si>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</si>
  <si>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</si>
  <si>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</si>
  <si>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</si>
  <si>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</si>
  <si>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</si>
  <si>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</si>
  <si>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</si>
  <si>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</si>
  <si>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</si>
  <si>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</si>
  <si>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</si>
  <si>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</si>
  <si>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</si>
  <si>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</si>
  <si>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</si>
  <si>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</si>
  <si>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</si>
  <si>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</si>
  <si>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</si>
  <si>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</si>
  <si>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</si>
  <si>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</si>
  <si>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</si>
  <si>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</si>
  <si>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</si>
  <si>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</si>
  <si>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</si>
  <si>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</si>
  <si>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</si>
  <si>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</si>
  <si>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</si>
  <si>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</si>
  <si>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</si>
  <si>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</si>
  <si>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</si>
  <si>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</si>
  <si>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</si>
  <si>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</si>
  <si>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</si>
  <si>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</si>
  <si>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</si>
  <si>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</si>
  <si>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</si>
  <si>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</si>
  <si>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</si>
  <si>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</si>
  <si>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</si>
  <si>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</si>
  <si>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</si>
  <si>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</si>
  <si>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</si>
  <si>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</si>
  <si>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</si>
  <si>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</si>
  <si>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</si>
  <si>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</si>
  <si>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</si>
  <si>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</si>
  <si>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</si>
  <si>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</si>
  <si>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</si>
  <si>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</si>
  <si>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</si>
  <si>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</si>
  <si>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</si>
  <si>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</si>
  <si>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</si>
  <si>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</si>
  <si>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</si>
  <si>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</si>
  <si>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</si>
  <si>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</si>
  <si>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</si>
  <si>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</si>
  <si>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</si>
  <si>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</si>
  <si>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</si>
  <si>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</si>
  <si>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</si>
  <si>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</si>
  <si>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</si>
  <si>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</si>
  <si>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</si>
  <si>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</si>
  <si>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</si>
  <si>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</si>
  <si>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</si>
  <si>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</si>
  <si>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</si>
  <si>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</si>
  <si>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</si>
  <si>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</si>
  <si>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</si>
  <si>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</si>
  <si>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</si>
  <si>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</si>
  <si>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</si>
  <si>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</si>
  <si>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</si>
  <si>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</si>
  <si>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</si>
  <si>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</si>
  <si>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</si>
  <si>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</si>
  <si>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</si>
  <si>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</si>
  <si>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</si>
  <si>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</si>
  <si>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</si>
  <si>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</si>
  <si>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</si>
  <si>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</si>
  <si>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</si>
  <si>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</si>
  <si>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</si>
  <si>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</si>
  <si>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</si>
  <si>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</si>
  <si>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</si>
  <si>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</si>
  <si>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</si>
  <si>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</si>
  <si>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</si>
  <si>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</si>
  <si>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</si>
  <si>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</si>
  <si>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</si>
  <si>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</si>
  <si>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</si>
  <si>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</si>
  <si>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</si>
  <si>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</si>
  <si>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</si>
  <si>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</si>
  <si>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</si>
  <si>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</si>
  <si>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</si>
  <si>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</si>
  <si>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</si>
  <si>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</si>
  <si>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</si>
  <si>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</si>
  <si>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</si>
  <si>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</si>
  <si>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</si>
  <si>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</si>
  <si>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</si>
  <si>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</si>
  <si>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</si>
  <si>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</si>
  <si>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</si>
  <si>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</si>
  <si>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</si>
  <si>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</si>
  <si>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</si>
  <si>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</si>
  <si>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</si>
  <si>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</si>
  <si>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</si>
  <si>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</si>
  <si>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</si>
  <si>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</si>
  <si>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</si>
  <si>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</si>
  <si>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</si>
  <si>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</si>
  <si>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</si>
  <si>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</si>
  <si>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</si>
  <si>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</si>
  <si>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</si>
  <si>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</si>
  <si>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</si>
  <si>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</si>
  <si>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</si>
  <si>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</si>
  <si>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</si>
  <si>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</si>
  <si>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</si>
  <si>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</si>
  <si>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</si>
  <si>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</si>
  <si>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</si>
  <si>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</si>
  <si>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</si>
  <si>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</si>
  <si>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</si>
  <si>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</si>
  <si>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</si>
  <si>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</si>
  <si>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</si>
  <si>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</si>
  <si>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</si>
  <si>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</si>
  <si>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</si>
  <si>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</si>
  <si>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</si>
  <si>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</si>
  <si>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</si>
  <si>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</si>
  <si>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</si>
  <si>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</si>
  <si>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</si>
  <si>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</si>
  <si>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</si>
  <si>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</si>
  <si>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</si>
  <si>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</si>
  <si>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</si>
  <si>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</si>
  <si>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</si>
  <si>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</si>
  <si>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</si>
  <si>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</si>
  <si>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</si>
  <si>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</si>
  <si>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</si>
  <si>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</si>
  <si>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</si>
  <si>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</si>
  <si>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</si>
  <si>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</si>
  <si>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</si>
  <si>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</si>
  <si>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</si>
  <si>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</si>
  <si>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</si>
  <si>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</si>
  <si>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</si>
  <si>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</si>
  <si>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</si>
  <si>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</si>
  <si>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</si>
  <si>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</si>
  <si>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</si>
  <si>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</si>
  <si>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</si>
  <si>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</si>
  <si>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</si>
  <si>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</si>
  <si>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</si>
  <si>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</si>
  <si>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</si>
  <si>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</si>
  <si>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</si>
  <si>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</si>
  <si>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</si>
  <si>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</si>
  <si>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</si>
  <si>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</si>
  <si>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</si>
  <si>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</si>
  <si>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</si>
  <si>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</si>
  <si>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</si>
  <si>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</si>
  <si>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</si>
  <si>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</si>
  <si>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</si>
  <si>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</si>
  <si>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</si>
  <si>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</si>
  <si>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</si>
  <si>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</si>
  <si>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</si>
  <si>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</si>
  <si>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</si>
  <si>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</si>
  <si>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</si>
  <si>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</si>
  <si>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</si>
  <si>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</si>
  <si>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</si>
  <si>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</si>
  <si>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</si>
  <si>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</si>
  <si>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</si>
  <si>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</si>
  <si>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</si>
  <si>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</si>
  <si>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</si>
  <si>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</si>
  <si>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</si>
  <si>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</si>
  <si>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</si>
  <si>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</si>
  <si>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</si>
  <si>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</si>
  <si>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</si>
  <si>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</si>
  <si>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</si>
  <si>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</si>
  <si>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</si>
  <si>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</si>
  <si>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</si>
  <si>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</si>
  <si>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</si>
  <si>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</si>
  <si>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</si>
  <si>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</si>
  <si>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</si>
  <si>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</si>
  <si>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</si>
  <si>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</si>
  <si>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</si>
  <si>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</si>
  <si>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</si>
  <si>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</si>
  <si>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</si>
  <si>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</si>
  <si>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</si>
  <si>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</si>
  <si>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</si>
  <si>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</si>
  <si>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</si>
  <si>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</si>
  <si>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</si>
  <si>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</si>
  <si>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</si>
  <si>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</si>
  <si>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</si>
  <si>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</si>
  <si>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</si>
  <si>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</si>
  <si>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</si>
  <si>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</si>
  <si>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</si>
  <si>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</si>
  <si>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</si>
  <si>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</si>
  <si>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</si>
  <si>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</si>
  <si>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</si>
  <si>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</si>
  <si>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</si>
  <si>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</si>
  <si>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</si>
  <si>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</si>
  <si>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</si>
  <si>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</si>
  <si>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</si>
  <si>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</si>
  <si>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</si>
  <si>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</si>
  <si>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</si>
  <si>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</si>
  <si>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</si>
  <si>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</si>
  <si>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</si>
  <si>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</si>
  <si>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</si>
  <si>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</si>
  <si>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</si>
  <si>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</si>
  <si>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</si>
  <si>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</si>
  <si>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</si>
  <si>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</si>
  <si>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</si>
  <si>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</si>
  <si>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</si>
  <si>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</si>
  <si>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</si>
  <si>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</si>
  <si>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</si>
  <si>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</si>
  <si>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</si>
  <si>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</si>
  <si>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</si>
  <si>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</si>
  <si>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</si>
  <si>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</si>
  <si>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</si>
  <si>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</si>
  <si>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</si>
  <si>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</si>
  <si>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</si>
  <si>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</si>
  <si>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</si>
  <si>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</si>
  <si>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</si>
  <si>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</si>
  <si>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</si>
  <si>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</si>
  <si>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</si>
  <si>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</si>
  <si>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</si>
  <si>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</si>
  <si>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</si>
  <si>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</si>
  <si>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</si>
  <si>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</si>
  <si>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</si>
  <si>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</si>
  <si>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</si>
  <si>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</si>
  <si>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</si>
  <si>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</si>
  <si>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</si>
  <si>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</si>
  <si>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</si>
  <si>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</si>
  <si>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</si>
  <si>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</si>
  <si>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</si>
  <si>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</si>
  <si>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</si>
  <si>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</si>
  <si>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</si>
  <si>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</si>
  <si>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</si>
  <si>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</si>
  <si>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</si>
  <si>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</si>
  <si>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</si>
  <si>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</si>
  <si>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</si>
  <si>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</si>
  <si>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</si>
  <si>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</si>
  <si>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</si>
  <si>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</si>
  <si>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</si>
  <si>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</si>
  <si>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</si>
  <si>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</si>
  <si>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</si>
  <si>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</si>
  <si>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</si>
  <si>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</si>
  <si>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</si>
  <si>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</si>
  <si>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</si>
  <si>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</si>
  <si>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</si>
  <si>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</si>
  <si>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</si>
  <si>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</si>
  <si>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</si>
  <si>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</si>
  <si>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</si>
  <si>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</si>
  <si>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</si>
  <si>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</si>
  <si>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</si>
  <si>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</si>
  <si>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</si>
  <si>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</si>
  <si>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</si>
  <si>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</si>
  <si>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</si>
  <si>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</si>
  <si>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</si>
  <si>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</si>
  <si>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</si>
  <si>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</si>
  <si>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</si>
  <si>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</si>
  <si>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</si>
  <si>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</si>
  <si>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</si>
  <si>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</si>
  <si>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</si>
  <si>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</si>
  <si>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</si>
  <si>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</si>
  <si>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</si>
  <si>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</si>
  <si>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</si>
  <si>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</si>
  <si>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</si>
  <si>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</si>
  <si>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</si>
  <si>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</si>
  <si>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</si>
  <si>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</si>
  <si>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</si>
  <si>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</si>
  <si>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</si>
  <si>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</si>
  <si>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</si>
  <si>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</si>
  <si>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</si>
  <si>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</si>
  <si>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</si>
  <si>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</si>
  <si>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</si>
  <si>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</si>
  <si>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</si>
  <si>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</si>
  <si>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</si>
  <si>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</si>
  <si>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</si>
  <si>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</si>
  <si>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</si>
  <si>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</si>
  <si>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</si>
  <si>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</si>
  <si>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</si>
  <si>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</si>
  <si>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</si>
  <si>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</si>
  <si>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</si>
  <si>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</si>
  <si>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</si>
  <si>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</si>
  <si>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</si>
  <si>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</si>
  <si>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</si>
  <si>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</si>
  <si>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</si>
  <si>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</si>
  <si>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</si>
  <si>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</si>
  <si>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</si>
  <si>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</si>
  <si>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</si>
  <si>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</si>
  <si>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</si>
  <si>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</si>
  <si>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</si>
  <si>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</si>
  <si>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</si>
  <si>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</si>
  <si>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</si>
  <si>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</si>
  <si>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</si>
  <si>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</si>
  <si>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</si>
  <si>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</si>
  <si>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</si>
  <si>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</si>
  <si>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</si>
  <si>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</si>
  <si>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</si>
  <si>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</si>
  <si>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</si>
  <si>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</si>
  <si>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</si>
  <si>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</si>
  <si>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</si>
  <si>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</si>
  <si>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</si>
  <si>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</si>
  <si>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</si>
  <si>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</si>
  <si>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</si>
  <si>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</si>
  <si>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</si>
  <si>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</si>
  <si>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</si>
  <si>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</si>
  <si>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</si>
  <si>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</si>
  <si>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</si>
  <si>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</si>
  <si>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</si>
  <si>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</si>
  <si>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</si>
  <si>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</si>
  <si>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</si>
  <si>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</si>
  <si>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</si>
  <si>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</si>
  <si>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</si>
  <si>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</si>
  <si>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</si>
  <si>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</si>
  <si>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</si>
  <si>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</si>
  <si>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</si>
  <si>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</si>
  <si>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</si>
  <si>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</si>
  <si>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</si>
  <si>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</si>
  <si>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</si>
  <si>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</si>
  <si>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</si>
  <si>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</si>
  <si>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</si>
  <si>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</si>
  <si>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</si>
  <si>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</si>
  <si>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</si>
  <si>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</si>
  <si>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</si>
  <si>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</si>
  <si>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</si>
  <si>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</si>
  <si>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</si>
  <si>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</si>
  <si>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</si>
  <si>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</si>
  <si>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</si>
  <si>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</si>
  <si>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</si>
  <si>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</si>
  <si>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</si>
  <si>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</si>
  <si>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</si>
  <si>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</si>
  <si>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</si>
  <si>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</si>
  <si>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</si>
  <si>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</si>
  <si>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</si>
  <si>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</si>
  <si>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</si>
  <si>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</si>
  <si>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</si>
  <si>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</si>
  <si>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</si>
  <si>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</si>
  <si>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</si>
  <si>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</si>
  <si>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</si>
  <si>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</si>
  <si>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</si>
  <si>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</si>
  <si>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</si>
  <si>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</si>
  <si>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</si>
  <si>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</si>
  <si>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</si>
  <si>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</si>
  <si>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</si>
  <si>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</si>
  <si>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</si>
  <si>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</si>
  <si>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</si>
  <si>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</si>
  <si>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</si>
  <si>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</si>
  <si>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</si>
  <si>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</si>
  <si>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</si>
  <si>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</si>
  <si>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</si>
  <si>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</si>
  <si>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</si>
  <si>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</si>
  <si>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</si>
  <si>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</si>
  <si>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</si>
  <si>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</si>
  <si>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</si>
  <si>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</si>
  <si>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</si>
  <si>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</si>
  <si>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</si>
  <si>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</si>
  <si>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</si>
  <si>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</si>
  <si>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</si>
  <si>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</si>
  <si>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</si>
  <si>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</si>
  <si>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</si>
  <si>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</si>
  <si>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</si>
  <si>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</si>
  <si>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</si>
  <si>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</si>
  <si>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</si>
  <si>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</si>
  <si>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</si>
  <si>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</si>
  <si>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</si>
  <si>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</si>
  <si>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</si>
  <si>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</si>
  <si>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</si>
  <si>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</si>
  <si>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</si>
  <si>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</si>
  <si>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</si>
  <si>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</si>
  <si>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</si>
  <si>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</si>
  <si>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</si>
  <si>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</si>
  <si>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</si>
  <si>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</si>
  <si>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</si>
  <si>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</si>
  <si>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</si>
  <si>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</si>
  <si>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</si>
  <si>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</si>
  <si>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</si>
  <si>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</si>
  <si>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</si>
  <si>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</si>
  <si>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</si>
  <si>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</si>
  <si>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</si>
  <si>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</si>
  <si>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</si>
  <si>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</si>
  <si>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</si>
  <si>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</si>
  <si>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</si>
  <si>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</si>
  <si>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</si>
  <si>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</si>
  <si>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</si>
  <si>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</si>
  <si>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</si>
  <si>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</si>
  <si>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</si>
  <si>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</si>
  <si>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</si>
  <si>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</si>
  <si>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</si>
  <si>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</si>
  <si>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</si>
  <si>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</si>
  <si>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</si>
  <si>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</si>
  <si>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</si>
  <si>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</si>
  <si>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</si>
  <si>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</si>
  <si>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</si>
  <si>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</si>
  <si>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</si>
  <si>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</si>
  <si>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</si>
  <si>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</si>
  <si>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</si>
  <si>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</si>
  <si>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</si>
  <si>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</si>
  <si>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</si>
  <si>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</si>
  <si>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</si>
  <si>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</si>
  <si>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</si>
  <si>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</si>
  <si>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</si>
  <si>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</si>
  <si>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</si>
  <si>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</si>
  <si>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</si>
  <si>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</si>
  <si>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</si>
  <si>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</si>
  <si>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</si>
  <si>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</si>
  <si>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</si>
  <si>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</si>
  <si>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</si>
  <si>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</si>
  <si>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</si>
  <si>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</si>
  <si>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</si>
  <si>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</si>
  <si>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</si>
  <si>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</si>
  <si>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</si>
  <si>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</si>
  <si>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</si>
  <si>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</si>
  <si>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</si>
  <si>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</si>
  <si>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</si>
  <si>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</si>
  <si>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</si>
  <si>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</si>
  <si>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</si>
  <si>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</si>
  <si>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</si>
  <si>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</si>
  <si>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</si>
  <si>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</si>
  <si>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</si>
  <si>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</si>
  <si>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</si>
  <si>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</si>
  <si>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</si>
  <si>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</si>
  <si>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</si>
  <si>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</si>
  <si>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</si>
  <si>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</si>
  <si>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</si>
  <si>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</si>
  <si>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</si>
  <si>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</si>
  <si>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</si>
  <si>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</si>
  <si>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</si>
  <si>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</si>
  <si>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</si>
  <si>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</si>
  <si>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</si>
  <si>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</si>
  <si>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</si>
  <si>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</si>
  <si>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</si>
  <si>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</si>
  <si>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</si>
  <si>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</si>
  <si>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</si>
  <si>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</si>
  <si>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</si>
  <si>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</si>
  <si>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</si>
  <si>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</si>
  <si>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</si>
  <si>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</si>
  <si>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</si>
  <si>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</si>
  <si>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</si>
  <si>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</si>
  <si>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</si>
  <si>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</si>
  <si>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</si>
  <si>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</si>
  <si>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</si>
  <si>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</si>
  <si>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</si>
  <si>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</si>
  <si>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</si>
  <si>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</si>
  <si>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</si>
  <si>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</si>
  <si>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</si>
  <si>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</si>
  <si>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</si>
  <si>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</si>
  <si>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</si>
  <si>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</si>
  <si>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</si>
  <si>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</si>
  <si>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</si>
  <si>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</si>
  <si>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</si>
  <si>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</si>
  <si>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</si>
  <si>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</si>
  <si>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</si>
  <si>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</si>
  <si>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</si>
  <si>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</si>
  <si>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</si>
  <si>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</si>
  <si>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</si>
  <si>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</si>
  <si>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</si>
  <si>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</si>
  <si>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</si>
  <si>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</si>
  <si>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</si>
  <si>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</si>
  <si>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</si>
  <si>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</si>
  <si>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</si>
  <si>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</si>
  <si>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</si>
  <si>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</si>
  <si>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</si>
  <si>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</si>
  <si>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</si>
  <si>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</si>
  <si>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</si>
  <si>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</si>
  <si>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</si>
  <si>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</si>
  <si>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</si>
  <si>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</si>
  <si>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</si>
  <si>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</si>
  <si>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</si>
  <si>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</si>
  <si>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</si>
  <si>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</si>
  <si>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</si>
  <si>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</si>
  <si>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</si>
  <si>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</si>
  <si>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</si>
  <si>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</si>
  <si>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</si>
  <si>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</si>
  <si>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</si>
  <si>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</si>
  <si>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</si>
  <si>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</si>
  <si>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</si>
  <si>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</si>
  <si>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</si>
  <si>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</si>
  <si>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</si>
  <si>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</si>
  <si>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</si>
  <si>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</si>
  <si>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</si>
  <si>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</si>
  <si>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</si>
  <si>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</si>
  <si>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</si>
  <si>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</si>
  <si>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</si>
  <si>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</si>
  <si>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</si>
  <si>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</si>
  <si>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</si>
  <si>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</si>
  <si>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</si>
  <si>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</si>
  <si>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</si>
  <si>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</si>
  <si>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</si>
  <si>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</si>
  <si>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</si>
  <si>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</si>
  <si>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</si>
  <si>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</si>
  <si>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</si>
  <si>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</si>
  <si>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</si>
  <si>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</si>
  <si>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</si>
  <si>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</si>
  <si>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</si>
  <si>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</si>
  <si>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</si>
  <si>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</si>
  <si>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</si>
  <si>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</si>
  <si>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</si>
  <si>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</si>
  <si>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</si>
  <si>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</si>
  <si>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</si>
  <si>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</si>
  <si>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</si>
  <si>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</si>
  <si>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</si>
  <si>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</si>
  <si>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</si>
  <si>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</si>
  <si>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</si>
  <si>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</si>
  <si>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</si>
  <si>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</si>
  <si>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</si>
  <si>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</si>
  <si>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</si>
  <si>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</si>
  <si>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</si>
  <si>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</si>
  <si>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</si>
  <si>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</si>
  <si>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</si>
  <si>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</si>
  <si>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</si>
  <si>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</si>
  <si>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</si>
  <si>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</si>
  <si>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</si>
  <si>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</si>
  <si>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</si>
  <si>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</si>
  <si>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</si>
  <si>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</si>
  <si>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</si>
  <si>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</si>
  <si>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</si>
  <si>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</si>
  <si>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</si>
  <si>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</si>
  <si>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</si>
  <si>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</si>
  <si>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</si>
  <si>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</si>
  <si>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</si>
  <si>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</si>
  <si>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</si>
  <si>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</si>
  <si>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</si>
  <si>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</si>
  <si>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</si>
  <si>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</si>
  <si>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</si>
  <si>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</si>
  <si>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</si>
  <si>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</si>
  <si>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</si>
  <si>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</si>
  <si>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</si>
  <si>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</si>
  <si>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</si>
  <si>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</si>
  <si>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</si>
  <si>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</si>
  <si>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</si>
  <si>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</si>
  <si>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</si>
  <si>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</si>
  <si>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</si>
  <si>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</si>
  <si>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</si>
  <si>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</si>
  <si>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</si>
  <si>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</si>
  <si>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</si>
  <si>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</si>
  <si>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</si>
  <si>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</si>
  <si>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</si>
  <si>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</si>
  <si>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</si>
  <si>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</si>
  <si>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</si>
  <si>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</si>
  <si>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</si>
  <si>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</si>
  <si>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</si>
  <si>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</si>
  <si>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</si>
  <si>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</si>
  <si>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</si>
  <si>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</si>
  <si>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</si>
  <si>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</si>
  <si>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</si>
  <si>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</si>
  <si>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</si>
  <si>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</si>
  <si>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</si>
  <si>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</si>
  <si>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</si>
  <si>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</si>
  <si>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</si>
  <si>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</si>
  <si>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</si>
  <si>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</si>
  <si>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</si>
  <si>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</si>
  <si>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</si>
  <si>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</si>
  <si>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</si>
  <si>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</si>
  <si>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</si>
  <si>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</si>
  <si>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</si>
  <si>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</si>
  <si>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</si>
  <si>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</si>
  <si>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</si>
  <si>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</si>
  <si>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</si>
  <si>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</si>
  <si>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</si>
  <si>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</si>
  <si>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</si>
  <si>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</si>
  <si>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</si>
  <si>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</si>
  <si>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</si>
  <si>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</si>
  <si>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</si>
  <si>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</si>
  <si>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</si>
  <si>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</si>
  <si>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</si>
  <si>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</si>
  <si>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</si>
  <si>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</si>
  <si>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</si>
  <si>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</si>
  <si>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</si>
  <si>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</si>
  <si>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</si>
  <si>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</si>
  <si>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</si>
  <si>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</si>
  <si>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</si>
  <si>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</si>
  <si>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</si>
  <si>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</si>
  <si>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</si>
  <si>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</si>
  <si>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</si>
  <si>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</si>
  <si>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</si>
  <si>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</si>
  <si>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</si>
  <si>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</si>
  <si>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</si>
  <si>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</si>
  <si>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</si>
  <si>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</si>
  <si>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</si>
  <si>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</si>
  <si>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</si>
  <si>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</si>
  <si>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</si>
  <si>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</si>
  <si>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</si>
  <si>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</si>
  <si>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</si>
  <si>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</si>
  <si>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</si>
  <si>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</si>
  <si>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</si>
  <si>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</si>
  <si>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</si>
  <si>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</si>
  <si>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</si>
  <si>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</si>
  <si>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</si>
  <si>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</si>
  <si>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</si>
  <si>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</si>
  <si>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</si>
  <si>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</si>
  <si>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</si>
  <si>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</si>
  <si>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</si>
  <si>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</si>
  <si>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</si>
  <si>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</si>
  <si>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</si>
  <si>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</si>
  <si>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</si>
  <si>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</si>
  <si>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</si>
  <si>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</si>
  <si>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</si>
  <si>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</si>
  <si>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</si>
  <si>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</si>
  <si>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</si>
  <si>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</si>
  <si>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</si>
  <si>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</si>
  <si>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</si>
  <si>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</si>
  <si>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</si>
  <si>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</si>
  <si>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</si>
  <si>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</si>
  <si>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</si>
  <si>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</si>
  <si>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</si>
  <si>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</si>
  <si>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</si>
  <si>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</si>
  <si>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</si>
  <si>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</si>
  <si>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</si>
  <si>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</si>
  <si>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</si>
  <si>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</si>
  <si>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</si>
  <si>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</si>
  <si>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</si>
  <si>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</si>
  <si>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</si>
  <si>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</si>
  <si>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</si>
  <si>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</si>
  <si>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</si>
  <si>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</si>
  <si>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</si>
  <si>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</si>
  <si>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</si>
  <si>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</si>
  <si>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</si>
  <si>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</si>
  <si>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</si>
  <si>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</si>
  <si>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</si>
  <si>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</si>
  <si>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</si>
  <si>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</si>
  <si>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</si>
  <si>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</si>
  <si>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</si>
  <si>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</si>
  <si>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</si>
  <si>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</si>
  <si>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</si>
  <si>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</si>
  <si>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</si>
  <si>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</si>
  <si>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</si>
  <si>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</si>
  <si>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</si>
  <si>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</si>
  <si>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</si>
  <si>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</si>
  <si>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</si>
  <si>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</si>
  <si>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</si>
  <si>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</si>
  <si>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</si>
  <si>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</si>
  <si>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</si>
  <si>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</si>
  <si>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</si>
  <si>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</si>
  <si>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</si>
  <si>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</si>
  <si>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</si>
  <si>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</si>
  <si>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</si>
  <si>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</si>
  <si>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</si>
  <si>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</si>
  <si>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</si>
  <si>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</si>
  <si>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</si>
  <si>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</si>
  <si>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</si>
  <si>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</si>
  <si>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</si>
  <si>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</si>
  <si>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</si>
  <si>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</si>
  <si>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</si>
  <si>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</si>
  <si>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</si>
  <si>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</si>
  <si>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</si>
  <si>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</si>
  <si>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</si>
  <si>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</si>
  <si>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</si>
  <si>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</si>
  <si>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</si>
  <si>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</si>
  <si>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</si>
  <si>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</si>
  <si>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</si>
  <si>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</si>
  <si>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</si>
  <si>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</si>
  <si>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</si>
  <si>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</si>
  <si>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</si>
  <si>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</si>
  <si>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</si>
  <si>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</si>
  <si>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</si>
  <si>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</si>
  <si>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</si>
  <si>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</si>
  <si>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</si>
  <si>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</si>
  <si>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</si>
  <si>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</si>
  <si>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</si>
  <si>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</si>
  <si>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</si>
  <si>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</si>
  <si>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</si>
  <si>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</si>
  <si>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</si>
  <si>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</si>
  <si>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</si>
  <si>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</si>
  <si>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</si>
  <si>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</si>
  <si>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</si>
  <si>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</si>
  <si>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</si>
  <si>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</si>
  <si>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</si>
  <si>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</si>
  <si>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</si>
  <si>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</si>
  <si>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</si>
  <si>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</si>
  <si>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</si>
  <si>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</si>
  <si>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</si>
  <si>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</si>
  <si>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</si>
  <si>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</si>
  <si>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</si>
  <si>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</si>
  <si>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</si>
  <si>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</si>
  <si>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</si>
  <si>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</si>
  <si>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</si>
  <si>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</si>
  <si>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</si>
  <si>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</si>
  <si>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</si>
  <si>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</si>
  <si>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</si>
  <si>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</si>
  <si>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</si>
  <si>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</si>
  <si>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</si>
  <si>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</si>
  <si>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</si>
  <si>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</si>
  <si>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</si>
  <si>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</si>
  <si>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</si>
  <si>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</si>
  <si>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</si>
  <si>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</si>
  <si>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</si>
  <si>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</si>
  <si>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</si>
  <si>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</si>
  <si>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</si>
  <si>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</si>
  <si>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</si>
  <si>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</si>
  <si>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</si>
  <si>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</si>
  <si>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</si>
  <si>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</si>
  <si>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</si>
  <si>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</si>
  <si>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</si>
  <si>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</si>
  <si>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</si>
  <si>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</si>
  <si>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</si>
  <si>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</si>
  <si>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</si>
  <si>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</si>
  <si>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</si>
  <si>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</si>
  <si>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</si>
  <si>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</si>
  <si>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</si>
  <si>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</si>
  <si>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</si>
  <si>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</si>
  <si>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</si>
  <si>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</si>
  <si>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</si>
  <si>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</si>
  <si>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</si>
  <si>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</si>
  <si>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</si>
  <si>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</si>
  <si>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</si>
  <si>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</si>
  <si>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</si>
  <si>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</si>
  <si>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</si>
  <si>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</si>
  <si>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</si>
  <si>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</si>
  <si>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</si>
  <si>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</si>
  <si>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</si>
  <si>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</si>
  <si>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</si>
  <si>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</si>
  <si>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</si>
  <si>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</si>
  <si>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</si>
  <si>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</si>
  <si>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</si>
  <si>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</si>
  <si>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</si>
  <si>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</si>
  <si>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</si>
  <si>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</si>
  <si>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</si>
  <si>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</si>
  <si>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</si>
  <si>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</si>
  <si>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</si>
  <si>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</si>
  <si>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</si>
  <si>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</si>
  <si>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</si>
  <si>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</si>
  <si>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</si>
  <si>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</si>
  <si>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</si>
  <si>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</si>
  <si>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</si>
  <si>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</si>
  <si>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</si>
  <si>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</si>
  <si>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</si>
  <si>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</si>
  <si>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</si>
  <si>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</si>
  <si>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</si>
  <si>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</si>
  <si>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</si>
  <si>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</si>
  <si>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</si>
  <si>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</si>
  <si>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</si>
  <si>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</si>
  <si>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</si>
  <si>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</si>
  <si>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</si>
  <si>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</si>
  <si>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</si>
  <si>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</si>
  <si>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</si>
  <si>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</si>
  <si>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</si>
  <si>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</si>
  <si>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</si>
  <si>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</si>
  <si>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</si>
  <si>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</si>
  <si>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</si>
  <si>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</si>
  <si>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</si>
  <si>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</si>
  <si>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</si>
  <si>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</si>
  <si>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</si>
  <si>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</si>
  <si>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</si>
  <si>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</si>
  <si>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</si>
  <si>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</si>
  <si>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</si>
  <si>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</si>
  <si>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</si>
  <si>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</si>
  <si>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</si>
  <si>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</si>
  <si>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</si>
  <si>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</si>
  <si>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</si>
  <si>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</si>
  <si>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</si>
  <si>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</si>
  <si>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</si>
  <si>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</si>
  <si>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</si>
  <si>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</si>
  <si>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</si>
  <si>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</si>
  <si>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</si>
  <si>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</si>
  <si>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</si>
  <si>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</si>
  <si>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</si>
  <si>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</si>
  <si>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</si>
  <si>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</si>
  <si>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</si>
  <si>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</si>
  <si>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</si>
  <si>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</si>
  <si>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</si>
  <si>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</si>
  <si>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</si>
  <si>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</si>
  <si>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</si>
  <si>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</si>
  <si>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</si>
  <si>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</si>
  <si>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</si>
  <si>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</si>
  <si>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</si>
  <si>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</si>
  <si>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</si>
  <si>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</si>
  <si>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</si>
  <si>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</si>
  <si>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</si>
  <si>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</si>
  <si>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</si>
  <si>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</si>
  <si>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</si>
  <si>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</si>
  <si>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</si>
  <si>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</si>
  <si>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</si>
  <si>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</si>
  <si>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</si>
  <si>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</si>
  <si>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</si>
  <si>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</si>
  <si>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</si>
  <si>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</si>
  <si>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</si>
  <si>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</si>
  <si>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</si>
  <si>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</si>
  <si>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</si>
  <si>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</si>
  <si>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</si>
  <si>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</si>
  <si>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</si>
  <si>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</si>
  <si>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</si>
  <si>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</si>
  <si>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</si>
  <si>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</si>
  <si>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</si>
  <si>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</si>
  <si>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</si>
  <si>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</si>
  <si>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</si>
  <si>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</si>
  <si>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</si>
  <si>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</si>
  <si>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</si>
  <si>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</si>
  <si>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</si>
  <si>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</si>
  <si>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</si>
  <si>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</si>
  <si>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</si>
  <si>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</si>
  <si>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</si>
  <si>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</si>
  <si>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</si>
  <si>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</si>
  <si>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</si>
  <si>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</si>
  <si>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</si>
  <si>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</si>
  <si>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</si>
  <si>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</si>
  <si>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</si>
  <si>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</si>
  <si>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</si>
  <si>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</si>
  <si>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</si>
  <si>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</si>
  <si>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</si>
  <si>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</si>
  <si>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</si>
  <si>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</si>
  <si>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</si>
  <si>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</si>
  <si>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</si>
  <si>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</si>
  <si>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</si>
  <si>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</si>
  <si>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</si>
  <si>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</si>
  <si>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</si>
  <si>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</si>
  <si>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</si>
  <si>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</si>
  <si>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</si>
  <si>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</si>
  <si>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</si>
  <si>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</si>
  <si>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</si>
  <si>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</si>
  <si>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</si>
  <si>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</si>
  <si>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</si>
  <si>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</si>
  <si>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</si>
  <si>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</si>
  <si>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</si>
  <si>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</si>
  <si>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</si>
  <si>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</si>
  <si>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</si>
  <si>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</si>
  <si>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</si>
  <si>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</si>
  <si>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</si>
  <si>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</si>
  <si>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</si>
  <si>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</si>
  <si>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</si>
  <si>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</si>
  <si>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</si>
  <si>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</si>
  <si>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</si>
  <si>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</si>
  <si>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</si>
  <si>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</si>
  <si>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</si>
  <si>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</si>
  <si>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</si>
  <si>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</si>
  <si>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</si>
  <si>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</si>
  <si>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</si>
  <si>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</si>
  <si>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</si>
  <si>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</si>
  <si>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</si>
  <si>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</si>
  <si>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</si>
  <si>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</si>
  <si>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</si>
  <si>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</si>
  <si>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</si>
  <si>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</si>
  <si>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</si>
  <si>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</si>
  <si>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</si>
  <si>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</si>
  <si>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</si>
  <si>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</si>
  <si>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</si>
  <si>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</si>
  <si>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</si>
  <si>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</si>
  <si>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</si>
  <si>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</si>
  <si>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</si>
  <si>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</si>
  <si>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</si>
  <si>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</si>
  <si>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</si>
  <si>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</si>
  <si>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</si>
  <si>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</si>
  <si>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</si>
  <si>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</si>
  <si>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</si>
  <si>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</si>
  <si>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</si>
  <si>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</si>
  <si>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</si>
  <si>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</si>
  <si>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</si>
  <si>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</si>
  <si>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</si>
  <si>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</si>
  <si>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</si>
  <si>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</si>
  <si>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</si>
  <si>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</si>
  <si>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</si>
  <si>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</si>
  <si>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</si>
  <si>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</si>
  <si>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</si>
  <si>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</si>
  <si>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</si>
  <si>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</si>
  <si>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</si>
  <si>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</si>
  <si>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</si>
  <si>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</si>
  <si>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</si>
  <si>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</si>
  <si>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</si>
  <si>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</si>
  <si>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</si>
  <si>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</si>
  <si>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</si>
  <si>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</si>
  <si>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</si>
  <si>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</si>
  <si>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</si>
  <si>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</si>
  <si>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</si>
  <si>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</si>
  <si>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</si>
  <si>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</si>
  <si>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</si>
  <si>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</si>
  <si>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</si>
  <si>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</si>
  <si>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</si>
  <si>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</si>
  <si>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</si>
  <si>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</si>
  <si>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</si>
  <si>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</si>
  <si>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</si>
  <si>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</si>
  <si>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</si>
  <si>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</si>
  <si>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</si>
  <si>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</si>
  <si>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</si>
  <si>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</si>
  <si>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</si>
  <si>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</si>
  <si>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</si>
  <si>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</si>
  <si>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</si>
  <si>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</si>
  <si>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</si>
  <si>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</si>
  <si>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</si>
  <si>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</si>
  <si>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</si>
  <si>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</si>
  <si>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</si>
  <si>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</si>
  <si>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</si>
  <si>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</si>
  <si>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</si>
  <si>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</si>
  <si>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</si>
  <si>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</si>
  <si>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</si>
  <si>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</si>
  <si>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</si>
  <si>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</si>
  <si>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</si>
  <si>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</si>
  <si>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</si>
  <si>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</si>
  <si>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</si>
  <si>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</si>
  <si>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</si>
  <si>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</si>
  <si>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</si>
  <si>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</si>
  <si>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</si>
  <si>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</si>
  <si>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</si>
  <si>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</si>
  <si>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</si>
  <si>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</si>
  <si>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</si>
  <si>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</si>
  <si>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</si>
  <si>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</si>
  <si>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</si>
  <si>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</si>
  <si>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</si>
  <si>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</si>
  <si>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</si>
  <si>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</si>
  <si>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</si>
  <si>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</si>
  <si>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</si>
  <si>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</si>
  <si>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</si>
  <si>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</si>
  <si>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</si>
  <si>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</si>
  <si>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</si>
  <si>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</si>
  <si>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</si>
  <si>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</si>
  <si>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</si>
  <si>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</si>
  <si>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</si>
  <si>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</si>
  <si>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</si>
  <si>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</si>
  <si>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</si>
  <si>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</si>
  <si>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</si>
  <si>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</si>
  <si>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</si>
  <si>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</si>
  <si>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</si>
  <si>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</si>
  <si>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</si>
  <si>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</si>
  <si>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</si>
  <si>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</si>
  <si>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</si>
  <si>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</si>
  <si>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</si>
  <si>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</si>
  <si>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</si>
  <si>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</si>
  <si>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</si>
  <si>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</si>
  <si>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</si>
  <si>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</si>
  <si>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</si>
  <si>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</si>
  <si>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</si>
  <si>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</si>
  <si>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</si>
  <si>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</si>
  <si>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</si>
  <si>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</si>
  <si>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</si>
  <si>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</si>
  <si>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</si>
  <si>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</si>
  <si>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</si>
  <si>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</si>
  <si>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</si>
  <si>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</si>
  <si>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</si>
  <si>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</si>
  <si>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</si>
  <si>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</si>
  <si>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</si>
  <si>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</si>
  <si>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</si>
  <si>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</si>
  <si>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</si>
  <si>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</si>
  <si>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</si>
  <si>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</si>
  <si>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</si>
  <si>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</si>
  <si>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</si>
  <si>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</si>
  <si>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</si>
  <si>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</si>
  <si>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</si>
  <si>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</si>
  <si>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</si>
  <si>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</si>
  <si>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</si>
  <si>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</si>
  <si>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</si>
  <si>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</si>
  <si>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</si>
  <si>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</si>
  <si>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</si>
  <si>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</si>
  <si>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</si>
  <si>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</si>
  <si>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</si>
  <si>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</si>
  <si>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</si>
  <si>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</si>
  <si>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</si>
  <si>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</si>
  <si>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</si>
  <si>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</si>
  <si>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</si>
  <si>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</si>
  <si>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</si>
  <si>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</si>
  <si>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</si>
  <si>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</si>
  <si>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</si>
  <si>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</si>
  <si>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</si>
  <si>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</si>
  <si>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</si>
  <si>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</si>
  <si>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</si>
  <si>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</si>
  <si>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</si>
  <si>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</si>
  <si>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</si>
  <si>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</si>
  <si>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</si>
  <si>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</si>
  <si>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</si>
  <si>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</si>
  <si>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</si>
  <si>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</si>
  <si>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</si>
  <si>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</si>
  <si>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</si>
  <si>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</si>
  <si>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</si>
  <si>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</si>
  <si>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</si>
  <si>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</si>
  <si>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</si>
  <si>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</si>
  <si>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</si>
  <si>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</si>
  <si>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</si>
  <si>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</si>
  <si>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</si>
  <si>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</si>
  <si>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</si>
  <si>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</si>
  <si>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</si>
  <si>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</si>
  <si>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</si>
  <si>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</si>
  <si>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</si>
  <si>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</si>
  <si>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</si>
  <si>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</si>
  <si>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</si>
  <si>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</si>
  <si>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</si>
  <si>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</si>
  <si>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</si>
  <si>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</si>
  <si>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</si>
  <si>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</si>
  <si>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</si>
  <si>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</si>
  <si>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</si>
  <si>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</si>
  <si>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</si>
  <si>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</si>
  <si>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</si>
  <si>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</si>
  <si>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</si>
  <si>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</si>
  <si>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</si>
  <si>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</si>
  <si>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</si>
  <si>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</si>
  <si>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</si>
  <si>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</si>
  <si>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</si>
  <si>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</si>
  <si>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</si>
  <si>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</si>
  <si>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</si>
  <si>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</si>
  <si>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</si>
  <si>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</si>
  <si>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</si>
  <si>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</si>
  <si>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</si>
  <si>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</si>
  <si>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</si>
  <si>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</si>
  <si>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</si>
  <si>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</si>
  <si>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</si>
  <si>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</si>
  <si>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</si>
  <si>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</si>
  <si>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</si>
  <si>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</si>
  <si>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</si>
  <si>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</si>
  <si>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</si>
  <si>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</si>
  <si>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</si>
  <si>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</si>
  <si>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</si>
  <si>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</si>
  <si>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</si>
  <si>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</si>
  <si>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</si>
  <si>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</si>
  <si>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</si>
  <si>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</si>
  <si>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</si>
  <si>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</si>
  <si>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</si>
  <si>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</si>
  <si>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</si>
  <si>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</si>
  <si>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</si>
  <si>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</si>
  <si>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</si>
  <si>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</si>
  <si>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</si>
  <si>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</si>
  <si>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</si>
  <si>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</si>
  <si>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</si>
  <si>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</si>
  <si>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</si>
  <si>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</si>
  <si>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</si>
  <si>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</si>
  <si>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</si>
  <si>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</si>
  <si>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</si>
  <si>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</si>
  <si>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</si>
  <si>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</si>
  <si>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</si>
  <si>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</si>
  <si>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</si>
  <si>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</si>
  <si>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</si>
  <si>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</si>
  <si>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</si>
  <si>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</si>
  <si>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</si>
  <si>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</si>
  <si>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</si>
  <si>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</si>
  <si>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</si>
  <si>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</si>
  <si>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</si>
  <si>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</si>
  <si>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</si>
  <si>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</si>
  <si>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</si>
  <si>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</si>
  <si>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</si>
  <si>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</si>
  <si>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</si>
  <si>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</si>
  <si>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</si>
  <si>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</si>
  <si>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</si>
  <si>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</si>
  <si>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</si>
  <si>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</si>
  <si>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</si>
  <si>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</si>
  <si>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</si>
  <si>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</si>
  <si>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</si>
  <si>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</si>
  <si>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</si>
  <si>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</si>
  <si>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</si>
  <si>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</si>
  <si>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</si>
  <si>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</si>
  <si>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</si>
  <si>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</si>
  <si>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</si>
  <si>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</si>
  <si>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</si>
  <si>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</si>
  <si>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</si>
  <si>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</si>
  <si>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</si>
  <si>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</si>
  <si>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</si>
  <si>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</si>
  <si>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</si>
  <si>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</si>
  <si>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</si>
  <si>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</si>
  <si>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</si>
  <si>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</si>
  <si>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</si>
  <si>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</si>
  <si>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</si>
  <si>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</si>
  <si>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</si>
  <si>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</si>
  <si>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</si>
  <si>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</si>
  <si>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</si>
  <si>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</si>
  <si>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</si>
  <si>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</si>
  <si>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</si>
  <si>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</si>
  <si>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</si>
  <si>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</si>
  <si>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</si>
  <si>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</si>
  <si>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</si>
  <si>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</si>
  <si>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</si>
  <si>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</si>
  <si>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</si>
  <si>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</si>
  <si>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</si>
  <si>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</si>
  <si>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</si>
  <si>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</si>
  <si>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</si>
  <si>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</si>
  <si>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</si>
  <si>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</si>
  <si>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</si>
  <si>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</si>
  <si>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</si>
  <si>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</si>
  <si>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</si>
  <si>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</si>
  <si>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</si>
  <si>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</si>
  <si>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</si>
  <si>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</si>
  <si>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</si>
  <si>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</si>
  <si>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</si>
  <si>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</si>
  <si>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</si>
  <si>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</si>
  <si>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</si>
  <si>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</si>
  <si>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</si>
  <si>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</si>
  <si>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</si>
  <si>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</si>
  <si>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</si>
  <si>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</si>
  <si>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</si>
  <si>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</si>
  <si>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</si>
  <si>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</si>
  <si>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</si>
  <si>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</si>
  <si>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</si>
  <si>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</si>
  <si>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</si>
  <si>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</si>
  <si>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</si>
  <si>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</si>
  <si>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</si>
  <si>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</si>
  <si>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</si>
  <si>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</si>
  <si>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</si>
  <si>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</si>
  <si>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</si>
  <si>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</si>
  <si>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</si>
  <si>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</si>
  <si>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</si>
  <si>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</si>
  <si>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</si>
  <si>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</si>
  <si>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</si>
  <si>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</si>
  <si>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</si>
  <si>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</si>
  <si>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</si>
  <si>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</si>
  <si>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</si>
  <si>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</si>
  <si>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</si>
  <si>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</si>
  <si>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</si>
  <si>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</si>
  <si>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</si>
  <si>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</si>
  <si>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</si>
  <si>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</si>
  <si>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</si>
  <si>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</si>
  <si>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</si>
  <si>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</si>
  <si>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</si>
  <si>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</si>
  <si>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</si>
  <si>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</si>
  <si>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</si>
  <si>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</si>
  <si>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</si>
  <si>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</si>
  <si>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</si>
  <si>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</si>
  <si>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</si>
  <si>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</si>
  <si>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</si>
  <si>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</si>
  <si>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</si>
  <si>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</si>
  <si>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</si>
  <si>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</si>
  <si>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</si>
  <si>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</si>
  <si>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</si>
  <si>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</si>
  <si>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</si>
  <si>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</si>
  <si>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</si>
  <si>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</si>
  <si>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</si>
  <si>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</si>
  <si>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</si>
  <si>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</si>
  <si>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</si>
  <si>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</si>
  <si>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</si>
  <si>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</si>
  <si>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</si>
  <si>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</si>
  <si>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</si>
  <si>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</si>
  <si>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</si>
  <si>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</si>
  <si>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</si>
  <si>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</si>
  <si>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</si>
  <si>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</si>
  <si>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</si>
  <si>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</si>
  <si>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</si>
  <si>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</si>
  <si>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</si>
  <si>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</si>
  <si>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</si>
  <si>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</si>
  <si>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</si>
  <si>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</si>
  <si>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</si>
  <si>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</si>
  <si>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</si>
  <si>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</si>
  <si>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</si>
  <si>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</si>
  <si>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</si>
  <si>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</si>
  <si>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</si>
  <si>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</si>
  <si>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</si>
  <si>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</si>
  <si>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</si>
  <si>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</si>
  <si>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</si>
  <si>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</si>
  <si>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</si>
  <si>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</si>
  <si>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</si>
  <si>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</si>
  <si>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</si>
  <si>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</si>
  <si>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</si>
  <si>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</si>
  <si>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</si>
  <si>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</si>
  <si>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</si>
  <si>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</si>
  <si>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</si>
  <si>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</si>
  <si>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</si>
  <si>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</si>
  <si>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</si>
  <si>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</si>
  <si>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</si>
  <si>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</si>
  <si>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</si>
  <si>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</si>
  <si>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</si>
  <si>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</si>
  <si>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</si>
  <si>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</si>
  <si>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</si>
  <si>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</si>
  <si>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</si>
  <si>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</si>
  <si>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</si>
  <si>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</si>
  <si>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</si>
  <si>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</si>
  <si>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</si>
  <si>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</si>
  <si>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</si>
  <si>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</si>
  <si>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</si>
  <si>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</si>
  <si>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</si>
  <si>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</si>
  <si>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</si>
  <si>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</si>
  <si>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</si>
  <si>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</si>
  <si>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</si>
  <si>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</si>
  <si>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</si>
  <si>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</si>
  <si>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</si>
  <si>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</si>
  <si>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</si>
  <si>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</si>
  <si>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</si>
  <si>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</si>
  <si>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</si>
  <si>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</si>
  <si>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</si>
  <si>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</si>
  <si>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</si>
  <si>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</si>
  <si>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</si>
  <si>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</si>
  <si>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</si>
  <si>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</si>
  <si>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</si>
  <si>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</si>
  <si>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</si>
  <si>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</si>
  <si>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</si>
  <si>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</si>
  <si>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</si>
  <si>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</si>
  <si>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</si>
  <si>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</si>
  <si>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</si>
  <si>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</si>
  <si>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</si>
  <si>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</si>
  <si>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</si>
  <si>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</si>
  <si>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</si>
  <si>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</si>
  <si>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</si>
  <si>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</si>
  <si>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</si>
  <si>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</si>
  <si>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</si>
  <si>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</si>
  <si>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</si>
  <si>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</si>
  <si>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</si>
  <si>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</si>
  <si>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</si>
  <si>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</si>
  <si>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</si>
  <si>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</si>
  <si>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</si>
  <si>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</si>
  <si>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</si>
  <si>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</si>
  <si>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</si>
  <si>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</si>
  <si>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</si>
  <si>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</si>
  <si>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</si>
  <si>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</si>
  <si>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</si>
  <si>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</si>
  <si>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</si>
  <si>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</si>
  <si>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</si>
  <si>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</si>
  <si>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</si>
  <si>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</si>
  <si>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</si>
  <si>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</si>
  <si>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</si>
  <si>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</si>
  <si>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</si>
  <si>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</si>
  <si>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</si>
  <si>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</si>
  <si>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</si>
  <si>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</si>
  <si>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</si>
  <si>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</si>
  <si>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</si>
  <si>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</si>
  <si>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</si>
  <si>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</si>
  <si>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</si>
  <si>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</si>
  <si>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</si>
  <si>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</si>
  <si>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</si>
  <si>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</si>
  <si>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</si>
  <si>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</si>
  <si>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</si>
  <si>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</si>
  <si>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</si>
  <si>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</si>
  <si>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</si>
  <si>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</si>
  <si>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</si>
  <si>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</si>
  <si>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</si>
  <si>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</si>
  <si>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</si>
  <si>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</si>
  <si>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</si>
  <si>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</si>
  <si>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</si>
  <si>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</si>
  <si>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</si>
  <si>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</si>
  <si>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</si>
  <si>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</si>
  <si>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</si>
  <si>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</si>
  <si>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</si>
  <si>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</si>
  <si>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</si>
  <si>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</si>
  <si>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</si>
  <si>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</si>
  <si>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</si>
  <si>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</si>
  <si>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</si>
  <si>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</si>
  <si>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</si>
  <si>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</si>
  <si>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</si>
  <si>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</si>
  <si>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</si>
  <si>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</si>
  <si>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</si>
  <si>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</si>
  <si>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</si>
  <si>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</si>
  <si>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</si>
  <si>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</si>
  <si>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</si>
  <si>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</si>
  <si>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</si>
  <si>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</si>
  <si>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</si>
  <si>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</si>
  <si>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</si>
  <si>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</si>
  <si>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</si>
  <si>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</si>
  <si>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</si>
  <si>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</si>
  <si>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</si>
  <si>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</si>
  <si>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</si>
  <si>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</si>
  <si>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</si>
  <si>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</si>
  <si>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</si>
  <si>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</si>
  <si>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</si>
  <si>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</si>
  <si>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</si>
  <si>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</si>
  <si>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</si>
  <si>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</si>
  <si>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</si>
  <si>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</si>
  <si>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</si>
  <si>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</si>
  <si>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</si>
  <si>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</si>
  <si>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</si>
  <si>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</si>
  <si>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</si>
  <si>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</si>
  <si>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</si>
  <si>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</si>
  <si>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</si>
  <si>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</si>
  <si>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</si>
  <si>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</si>
  <si>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</si>
  <si>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</si>
  <si>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</si>
  <si>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</si>
  <si>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</si>
  <si>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</si>
  <si>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</si>
  <si>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</si>
  <si>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</si>
  <si>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</si>
  <si>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</si>
  <si>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</si>
  <si>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</si>
  <si>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</si>
  <si>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</si>
  <si>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</si>
  <si>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</si>
  <si>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</si>
  <si>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</si>
  <si>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</si>
  <si>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</si>
  <si>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</si>
  <si>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</si>
  <si>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</si>
  <si>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</si>
  <si>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</si>
  <si>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</si>
  <si>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</si>
  <si>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</si>
  <si>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</si>
  <si>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</si>
  <si>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</si>
  <si>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</si>
  <si>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</si>
  <si>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</si>
  <si>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</si>
  <si>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</si>
  <si>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</si>
  <si>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</si>
  <si>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</si>
  <si>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</si>
  <si>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</si>
  <si>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</si>
  <si>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</si>
  <si>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</si>
  <si>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</si>
  <si>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</si>
  <si>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</si>
  <si>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</si>
  <si>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</si>
  <si>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</si>
  <si>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</si>
  <si>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</si>
  <si>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</si>
  <si>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</si>
  <si>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</si>
  <si>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</si>
  <si>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</si>
  <si>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</si>
  <si>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</si>
  <si>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</si>
  <si>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</si>
  <si>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</si>
  <si>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</si>
  <si>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</si>
  <si>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</si>
  <si>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</si>
  <si>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</si>
  <si>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</si>
  <si>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</si>
  <si>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</si>
  <si>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</si>
  <si>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</si>
  <si>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</si>
  <si>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</si>
  <si>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</si>
  <si>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</si>
  <si>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</si>
  <si>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</si>
  <si>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</si>
  <si>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</si>
  <si>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</si>
  <si>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</si>
  <si>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</si>
  <si>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</si>
  <si>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</si>
  <si>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</si>
  <si>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</si>
  <si>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</si>
  <si>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</si>
  <si>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</si>
  <si>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</si>
  <si>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</si>
  <si>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</si>
  <si>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</si>
  <si>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</si>
  <si>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</si>
  <si>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</si>
  <si>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</si>
  <si>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</si>
  <si>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</si>
  <si>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</si>
  <si>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</si>
  <si>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</si>
  <si>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</si>
  <si>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</si>
  <si>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</si>
  <si>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</si>
  <si>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</si>
  <si>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</si>
  <si>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</si>
  <si>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</si>
  <si>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</si>
  <si>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</si>
  <si>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</si>
  <si>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</si>
  <si>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</si>
  <si>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</si>
  <si>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</si>
  <si>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</si>
  <si>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</si>
  <si>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</si>
  <si>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</si>
  <si>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</si>
  <si>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</si>
  <si>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</si>
  <si>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</si>
  <si>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</si>
  <si>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</si>
  <si>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</si>
  <si>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</si>
  <si>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</si>
  <si>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</si>
  <si>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</si>
  <si>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</si>
  <si>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</si>
  <si>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</si>
  <si>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</si>
  <si>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</si>
  <si>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</si>
  <si>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</si>
  <si>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</si>
  <si>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</si>
  <si>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</si>
  <si>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</si>
  <si>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</si>
  <si>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</si>
  <si>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</si>
  <si>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</si>
  <si>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</si>
  <si>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</si>
  <si>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</si>
  <si>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</si>
  <si>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</si>
  <si>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</si>
  <si>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</si>
  <si>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</si>
  <si>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</si>
  <si>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</si>
  <si>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</si>
  <si>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</si>
  <si>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</si>
  <si>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</si>
  <si>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</si>
  <si>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</si>
  <si>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</si>
  <si>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</si>
  <si>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</si>
  <si>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</si>
  <si>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</si>
  <si>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</si>
  <si>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</si>
  <si>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</si>
  <si>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</si>
  <si>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</si>
  <si>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</si>
  <si>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</si>
  <si>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</si>
  <si>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</si>
  <si>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</si>
  <si>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</si>
  <si>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</si>
  <si>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</si>
  <si>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</si>
  <si>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</si>
  <si>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</si>
  <si>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</si>
  <si>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</si>
  <si>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</si>
  <si>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</si>
  <si>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</si>
  <si>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</si>
  <si>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</si>
  <si>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</si>
  <si>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</si>
  <si>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</si>
  <si>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</si>
  <si>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</si>
  <si>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</si>
  <si>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</si>
  <si>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</si>
  <si>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</si>
  <si>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</si>
  <si>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</si>
  <si>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</si>
  <si>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</si>
  <si>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</si>
  <si>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</si>
  <si>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</si>
  <si>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</si>
  <si>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</si>
  <si>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</si>
  <si>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</si>
  <si>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</si>
  <si>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</si>
  <si>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</si>
  <si>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</si>
  <si>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</si>
  <si>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</si>
  <si>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</si>
  <si>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</si>
  <si>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</si>
  <si>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</si>
  <si>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</si>
  <si>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</si>
  <si>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</si>
  <si>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</si>
  <si>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</si>
  <si>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</si>
  <si>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</si>
  <si>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</si>
  <si>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</si>
  <si>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</si>
  <si>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</si>
  <si>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</si>
  <si>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</si>
  <si>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</si>
  <si>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</si>
  <si>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</si>
  <si>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</si>
  <si>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</si>
  <si>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</si>
  <si>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</si>
  <si>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</si>
  <si>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</si>
  <si>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</si>
  <si>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</si>
  <si>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</si>
  <si>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</si>
  <si>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</si>
  <si>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</si>
  <si>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</si>
  <si>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</si>
  <si>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</si>
  <si>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</si>
  <si>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</si>
  <si>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</si>
  <si>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</si>
  <si>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</si>
  <si>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</si>
  <si>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</si>
  <si>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</si>
  <si>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</si>
  <si>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</si>
  <si>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</si>
  <si>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</si>
  <si>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</si>
  <si>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</si>
  <si>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</si>
  <si>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</si>
  <si>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</si>
  <si>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</si>
  <si>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</si>
  <si>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</si>
  <si>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</si>
  <si>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</si>
  <si>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</si>
  <si>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</si>
  <si>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</si>
  <si>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</si>
  <si>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</si>
  <si>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</si>
  <si>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</si>
  <si>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</si>
  <si>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</si>
  <si>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</si>
  <si>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</si>
  <si>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</si>
  <si>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</si>
  <si>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</si>
  <si>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</si>
  <si>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</si>
  <si>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</si>
  <si>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</si>
  <si>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</si>
  <si>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</si>
  <si>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</si>
  <si>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</si>
  <si>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</si>
  <si>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</si>
  <si>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</si>
  <si>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</si>
  <si>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</si>
  <si>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</si>
  <si>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</si>
  <si>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</si>
  <si>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</si>
  <si>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</si>
  <si>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</si>
  <si>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</si>
  <si>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</si>
  <si>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</si>
  <si>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</si>
  <si>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</si>
  <si>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</si>
  <si>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</si>
  <si>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</si>
  <si>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</si>
  <si>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</si>
  <si>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</si>
  <si>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</si>
  <si>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</si>
  <si>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</si>
  <si>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</si>
  <si>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</si>
  <si>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</si>
  <si>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</si>
  <si>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</si>
  <si>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</si>
  <si>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</si>
  <si>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</si>
  <si>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</si>
  <si>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</si>
  <si>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</si>
  <si>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</si>
  <si>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</si>
  <si>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</si>
  <si>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</si>
  <si>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</si>
  <si>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</si>
  <si>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</si>
  <si>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</si>
  <si>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</si>
  <si>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</si>
  <si>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</si>
  <si>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</si>
  <si>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</si>
  <si>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</si>
  <si>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</si>
  <si>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</si>
  <si>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</si>
  <si>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</si>
  <si>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</si>
  <si>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</si>
  <si>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</si>
  <si>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</si>
  <si>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</si>
  <si>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</si>
  <si>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</si>
  <si>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</si>
  <si>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</si>
  <si>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</si>
  <si>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</si>
  <si>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</si>
  <si>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</si>
  <si>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</si>
  <si>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</si>
  <si>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</si>
  <si>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</si>
  <si>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</si>
  <si>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</si>
  <si>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</si>
  <si>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</si>
  <si>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</si>
  <si>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</si>
  <si>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</si>
  <si>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</si>
  <si>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</si>
  <si>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</si>
  <si>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</si>
  <si>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</si>
  <si>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</si>
  <si>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</si>
  <si>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</si>
  <si>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</si>
  <si>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</si>
  <si>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</si>
  <si>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</si>
  <si>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</si>
  <si>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</si>
  <si>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</si>
  <si>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</si>
  <si>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</si>
  <si>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</si>
  <si>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</si>
  <si>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</si>
  <si>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</si>
  <si>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</si>
  <si>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</si>
  <si>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</si>
  <si>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</si>
  <si>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</si>
  <si>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</si>
  <si>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</si>
  <si>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</si>
  <si>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</si>
  <si>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</si>
  <si>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</si>
  <si>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</si>
  <si>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</si>
  <si>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</si>
  <si>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</si>
  <si>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</si>
  <si>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</si>
  <si>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</si>
  <si>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</si>
  <si>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</si>
  <si>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</si>
  <si>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</si>
  <si>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</si>
  <si>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</si>
  <si>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</si>
  <si>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</si>
  <si>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</si>
  <si>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</si>
  <si>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</si>
  <si>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</si>
  <si>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</si>
  <si>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</si>
  <si>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</si>
  <si>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</si>
  <si>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</si>
  <si>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</si>
  <si>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</si>
  <si>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</si>
  <si>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</si>
  <si>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</si>
  <si>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</si>
  <si>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</si>
  <si>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</si>
  <si>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</si>
  <si>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</si>
  <si>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</si>
  <si>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</si>
  <si>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</si>
  <si>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</si>
  <si>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</si>
  <si>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</si>
  <si>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</si>
  <si>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</si>
  <si>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</si>
  <si>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</si>
  <si>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</si>
  <si>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</si>
  <si>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</si>
  <si>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</si>
  <si>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</si>
  <si>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</si>
  <si>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</si>
  <si>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</si>
  <si>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</si>
  <si>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</si>
  <si>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</si>
  <si>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</si>
  <si>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</si>
  <si>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</si>
  <si>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</si>
  <si>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</si>
  <si>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</si>
  <si>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</si>
  <si>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</si>
  <si>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</si>
  <si>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</si>
  <si>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</si>
  <si>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</si>
  <si>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</si>
  <si>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</si>
  <si>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</si>
  <si>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</si>
  <si>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</si>
  <si>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</si>
  <si>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</si>
  <si>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</si>
  <si>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</si>
  <si>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</si>
  <si>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</si>
  <si>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</si>
  <si>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</si>
  <si>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</si>
  <si>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</si>
  <si>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</si>
  <si>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</si>
  <si>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</si>
  <si>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</si>
  <si>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</si>
  <si>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</si>
  <si>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</si>
  <si>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</si>
  <si>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</si>
  <si>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</si>
  <si>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</si>
  <si>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</si>
  <si>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</si>
  <si>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</si>
  <si>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</si>
  <si>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</si>
  <si>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</si>
  <si>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</si>
  <si>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</si>
  <si>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</si>
  <si>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</si>
  <si>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</si>
  <si>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</si>
  <si>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</si>
  <si>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</si>
  <si>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</si>
  <si>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</si>
  <si>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</si>
  <si>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</si>
  <si>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</si>
  <si>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</si>
  <si>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</si>
  <si>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</si>
  <si>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</si>
  <si>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</si>
  <si>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</si>
  <si>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</si>
  <si>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</si>
  <si>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</si>
  <si>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</si>
  <si>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</si>
  <si>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</si>
  <si>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</si>
  <si>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</si>
  <si>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</si>
  <si>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</si>
  <si>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</si>
  <si>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</si>
  <si>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</si>
  <si>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</si>
  <si>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</si>
  <si>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</si>
  <si>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</si>
  <si>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</si>
  <si>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</si>
  <si>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</si>
  <si>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</si>
  <si>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</si>
  <si>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</si>
  <si>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</si>
  <si>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</si>
  <si>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</si>
  <si>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</si>
  <si>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</si>
  <si>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</si>
  <si>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</si>
  <si>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</si>
  <si>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</si>
  <si>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</si>
  <si>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</si>
  <si>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</si>
  <si>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</si>
  <si>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</si>
  <si>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</si>
  <si>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</si>
  <si>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</si>
  <si>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</si>
  <si>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</si>
  <si>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</si>
  <si>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</si>
  <si>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</si>
  <si>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</si>
  <si>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</si>
  <si>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</si>
  <si>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</si>
  <si>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</si>
  <si>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</si>
  <si>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</si>
  <si>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</si>
  <si>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</si>
  <si>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</si>
  <si>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</si>
  <si>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</si>
  <si>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</si>
  <si>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</si>
  <si>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</si>
  <si>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</si>
  <si>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</si>
  <si>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</si>
  <si>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</si>
  <si>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</si>
  <si>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</si>
  <si>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</si>
  <si>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</si>
  <si>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</si>
  <si>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</si>
  <si>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</si>
  <si>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</si>
  <si>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</si>
  <si>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</si>
  <si>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</si>
  <si>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</si>
  <si>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</si>
  <si>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</si>
  <si>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</si>
  <si>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</si>
  <si>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</si>
  <si>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</si>
  <si>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</si>
  <si>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</si>
  <si>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</si>
  <si>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</si>
  <si>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</si>
  <si>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</si>
  <si>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</si>
  <si>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</si>
  <si>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</si>
  <si>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</si>
  <si>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</si>
  <si>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</si>
  <si>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</si>
  <si>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</si>
  <si>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</si>
  <si>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</si>
  <si>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</si>
  <si>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</si>
  <si>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</si>
  <si>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</si>
  <si>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</si>
  <si>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</si>
  <si>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</si>
  <si>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</si>
  <si>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</si>
  <si>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</si>
  <si>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</si>
  <si>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</si>
  <si>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</si>
  <si>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</si>
  <si>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</si>
  <si>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</si>
  <si>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</si>
  <si>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</si>
  <si>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</si>
  <si>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</si>
  <si>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</si>
  <si>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</si>
  <si>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</si>
  <si>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</si>
  <si>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</si>
  <si>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</si>
  <si>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</si>
  <si>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</si>
  <si>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</si>
  <si>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</si>
  <si>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</si>
  <si>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</si>
  <si>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</si>
  <si>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</si>
  <si>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</si>
  <si>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</si>
  <si>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</si>
  <si>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</si>
  <si>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</si>
  <si>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</si>
  <si>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</si>
  <si>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</si>
  <si>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</si>
  <si>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</si>
  <si>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</si>
  <si>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</si>
  <si>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</si>
  <si>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</si>
  <si>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</si>
  <si>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</si>
  <si>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</si>
  <si>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</si>
  <si>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</si>
  <si>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</si>
  <si>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</si>
  <si>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</si>
  <si>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</si>
  <si>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</si>
  <si>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</si>
  <si>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</si>
  <si>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</si>
  <si>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</si>
  <si>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</si>
  <si>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</si>
  <si>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</si>
  <si>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</si>
  <si>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</si>
  <si>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</si>
  <si>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</si>
  <si>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</si>
  <si>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</si>
  <si>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</si>
  <si>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</si>
  <si>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</si>
  <si>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</si>
  <si>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</si>
  <si>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</si>
  <si>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</si>
  <si>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</si>
  <si>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</si>
  <si>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</si>
  <si>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</si>
  <si>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</si>
  <si>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</si>
  <si>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</si>
  <si>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</si>
  <si>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</si>
  <si>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</si>
  <si>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</si>
  <si>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</si>
  <si>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</si>
  <si>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</si>
  <si>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</si>
  <si>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</si>
  <si>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</si>
  <si>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</si>
  <si>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</si>
  <si>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</si>
  <si>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</si>
  <si>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</si>
  <si>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</si>
  <si>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</si>
  <si>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</si>
  <si>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</si>
  <si>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</si>
  <si>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</si>
  <si>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</si>
  <si>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</si>
  <si>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</si>
  <si>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</si>
  <si>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</si>
  <si>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</si>
  <si>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</si>
  <si>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</si>
  <si>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</si>
  <si>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</si>
  <si>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</si>
  <si>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</si>
  <si>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</si>
  <si>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</si>
  <si>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</si>
  <si>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</si>
  <si>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</si>
  <si>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</si>
  <si>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</si>
  <si>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</si>
  <si>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</si>
  <si>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</si>
  <si>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</si>
  <si>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</si>
  <si>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</si>
  <si>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</si>
  <si>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</si>
  <si>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</si>
  <si>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</si>
  <si>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</si>
  <si>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</si>
  <si>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</si>
  <si>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</si>
  <si>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</si>
  <si>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</si>
  <si>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</si>
  <si>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</si>
  <si>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</si>
  <si>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</si>
  <si>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</si>
  <si>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</si>
  <si>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</si>
  <si>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</si>
  <si>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</si>
  <si>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</si>
  <si>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</si>
  <si>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</si>
  <si>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</si>
  <si>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</si>
  <si>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</si>
  <si>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</si>
  <si>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</si>
  <si>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</si>
  <si>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</si>
  <si>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</si>
  <si>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</si>
  <si>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</si>
  <si>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</si>
  <si>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</si>
  <si>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</si>
  <si>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</si>
  <si>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</si>
  <si>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</si>
  <si>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</si>
  <si>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</si>
  <si>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</si>
  <si>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</si>
  <si>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</si>
  <si>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</si>
  <si>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</si>
  <si>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</si>
  <si>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</si>
  <si>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</si>
  <si>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</si>
  <si>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</si>
  <si>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</si>
  <si>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</si>
  <si>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</si>
  <si>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</si>
  <si>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</si>
  <si>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</si>
  <si>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</si>
  <si>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</si>
  <si>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</si>
  <si>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</si>
  <si>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</si>
  <si>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</si>
  <si>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</si>
  <si>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</si>
  <si>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</si>
  <si>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</si>
  <si>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</si>
  <si>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</si>
  <si>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</si>
  <si>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</si>
  <si>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</si>
  <si>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</si>
  <si>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</si>
  <si>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</si>
  <si>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</si>
  <si>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</si>
  <si>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</si>
  <si>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</si>
  <si>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</si>
  <si>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</si>
  <si>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</si>
  <si>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</si>
  <si>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</si>
  <si>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</si>
  <si>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</si>
  <si>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</si>
  <si>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</si>
  <si>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</si>
  <si>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</si>
  <si>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</si>
  <si>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</si>
  <si>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</si>
  <si>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</si>
  <si>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</si>
  <si>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</si>
  <si>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</si>
  <si>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</si>
  <si>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</si>
  <si>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</si>
  <si>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</si>
  <si>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</si>
  <si>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</si>
  <si>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</si>
  <si>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</si>
  <si>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</si>
  <si>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</si>
  <si>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</si>
  <si>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</si>
  <si>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</si>
  <si>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</si>
  <si>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</si>
  <si>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</si>
  <si>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</si>
  <si>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</si>
  <si>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</si>
  <si>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</si>
  <si>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</si>
  <si>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</si>
  <si>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</si>
  <si>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</si>
  <si>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</si>
  <si>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</si>
  <si>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</si>
  <si>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</si>
  <si>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</si>
  <si>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</si>
  <si>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</si>
  <si>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</si>
  <si>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</si>
  <si>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</si>
  <si>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</si>
  <si>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</si>
  <si>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</si>
  <si>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</si>
  <si>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</si>
  <si>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</si>
  <si>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</si>
  <si>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</si>
  <si>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</si>
  <si>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</si>
  <si>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</si>
  <si>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</si>
  <si>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</si>
  <si>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</si>
  <si>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</si>
  <si>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</si>
  <si>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</si>
  <si>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</si>
  <si>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</si>
  <si>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</si>
  <si>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</si>
  <si>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</si>
  <si>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</si>
  <si>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</si>
  <si>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</si>
  <si>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</si>
  <si>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</si>
  <si>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</si>
  <si>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</si>
  <si>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</si>
  <si>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</si>
  <si>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</si>
  <si>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</si>
  <si>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</si>
  <si>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</si>
  <si>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</si>
  <si>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</si>
  <si>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</si>
  <si>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</si>
  <si>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</si>
  <si>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</si>
  <si>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</si>
  <si>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</si>
  <si>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</si>
  <si>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</si>
  <si>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</si>
  <si>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</si>
  <si>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</si>
  <si>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</si>
  <si>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</si>
  <si>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</si>
  <si>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</si>
  <si>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</si>
  <si>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</si>
  <si>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</si>
  <si>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</si>
  <si>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</si>
  <si>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</si>
  <si>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</si>
  <si>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</si>
  <si>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</si>
  <si>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</si>
  <si>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</si>
  <si>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</si>
  <si>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</si>
  <si>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</si>
  <si>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</si>
  <si>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</si>
  <si>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</si>
  <si>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</si>
  <si>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</si>
  <si>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</si>
  <si>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</si>
  <si>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</si>
  <si>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</si>
  <si>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</si>
  <si>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</si>
  <si>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</si>
  <si>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</si>
  <si>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</si>
  <si>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</si>
  <si>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</si>
  <si>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</si>
  <si>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</si>
  <si>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</si>
  <si>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</si>
  <si>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</si>
  <si>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</si>
  <si>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</si>
  <si>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</si>
  <si>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</si>
  <si>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</si>
  <si>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</si>
  <si>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</si>
  <si>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</si>
  <si>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</si>
  <si>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</si>
  <si>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</si>
  <si>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</si>
  <si>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</si>
  <si>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</si>
  <si>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</si>
  <si>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</si>
  <si>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</si>
  <si>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</si>
  <si>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</si>
  <si>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</si>
  <si>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</si>
  <si>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</si>
  <si>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</si>
  <si>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</si>
  <si>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</si>
  <si>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</si>
  <si>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</si>
  <si>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</si>
  <si>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</si>
  <si>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</si>
  <si>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</si>
  <si>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</si>
  <si>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</si>
  <si>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</si>
  <si>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</si>
  <si>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</si>
  <si>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</si>
  <si>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</si>
  <si>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</si>
  <si>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</si>
  <si>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</si>
  <si>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</si>
  <si>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</si>
  <si>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</si>
  <si>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</si>
  <si>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</si>
  <si>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</si>
  <si>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</si>
  <si>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</si>
  <si>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</si>
  <si>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</si>
  <si>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</si>
  <si>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</si>
  <si>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</si>
  <si>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</si>
  <si>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</si>
  <si>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</si>
  <si>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</si>
  <si>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</si>
  <si>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</si>
  <si>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</si>
  <si>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</si>
  <si>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</si>
  <si>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</si>
  <si>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</si>
  <si>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</si>
  <si>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</si>
  <si>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</si>
  <si>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</si>
  <si>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</si>
  <si>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</si>
  <si>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</si>
  <si>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</si>
  <si>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</si>
  <si>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</si>
  <si>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</si>
  <si>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</si>
  <si>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</si>
  <si>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</si>
  <si>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</si>
  <si>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</si>
  <si>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</si>
  <si>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</si>
  <si>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</si>
  <si>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</si>
  <si>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</si>
  <si>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</si>
  <si>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</si>
  <si>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</si>
  <si>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</si>
  <si>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</si>
  <si>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</si>
  <si>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</si>
  <si>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</si>
  <si>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</si>
  <si>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</si>
  <si>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</si>
  <si>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</si>
  <si>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</si>
  <si>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</si>
  <si>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</si>
  <si>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</si>
  <si>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</si>
  <si>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</si>
  <si>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</si>
  <si>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</si>
  <si>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</si>
  <si>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</si>
  <si>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</si>
  <si>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</si>
  <si>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</si>
  <si>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</si>
  <si>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</si>
  <si>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</si>
  <si>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</si>
  <si>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</si>
  <si>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</si>
  <si>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</si>
  <si>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</si>
  <si>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</si>
  <si>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</si>
  <si>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</si>
  <si>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</si>
  <si>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</si>
  <si>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</si>
  <si>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</si>
  <si>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</si>
  <si>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</si>
  <si>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</si>
  <si>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</si>
  <si>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</si>
  <si>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</si>
  <si>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</si>
  <si>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</si>
  <si>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</si>
  <si>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</si>
  <si>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</si>
  <si>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</si>
  <si>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</si>
  <si>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</si>
  <si>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</si>
  <si>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</si>
  <si>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</si>
  <si>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</si>
  <si>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</si>
  <si>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</si>
  <si>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</si>
  <si>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</si>
  <si>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</si>
  <si>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</si>
  <si>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</si>
  <si>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</si>
  <si>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</si>
  <si>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</si>
  <si>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</si>
  <si>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</si>
  <si>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</si>
  <si>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</si>
  <si>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</si>
  <si>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</si>
  <si>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</si>
  <si>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</si>
  <si>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</si>
  <si>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</si>
  <si>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</si>
  <si>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</si>
  <si>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</si>
  <si>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</si>
  <si>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</si>
  <si>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</si>
  <si>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</si>
  <si>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</si>
  <si>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</si>
  <si>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</si>
  <si>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</si>
  <si>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</si>
  <si>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</si>
  <si>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</si>
  <si>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</si>
  <si>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</si>
  <si>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</si>
  <si>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</si>
  <si>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</si>
  <si>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</si>
  <si>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</si>
  <si>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</si>
  <si>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</si>
  <si>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</si>
  <si>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</si>
  <si>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</si>
  <si>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</si>
  <si>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</si>
  <si>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</si>
  <si>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</si>
  <si>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</si>
  <si>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</si>
  <si>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</si>
  <si>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</si>
  <si>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</si>
  <si>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</si>
  <si>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</si>
  <si>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</si>
  <si>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</si>
  <si>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</si>
  <si>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</si>
  <si>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</si>
  <si>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</si>
  <si>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</si>
  <si>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</si>
  <si>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</si>
  <si>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</si>
  <si>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</si>
  <si>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</si>
  <si>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</si>
  <si>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</si>
  <si>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</si>
  <si>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</si>
  <si>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</si>
  <si>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</si>
  <si>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</si>
  <si>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</si>
  <si>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</si>
  <si>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</si>
  <si>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</si>
  <si>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</si>
  <si>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</si>
  <si>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</si>
  <si>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</si>
  <si>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</si>
  <si>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</si>
  <si>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</si>
  <si>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</si>
  <si>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</si>
  <si>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</si>
  <si>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</si>
  <si>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</si>
  <si>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</si>
  <si>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</si>
  <si>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</si>
  <si>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</si>
  <si>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</si>
  <si>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</si>
  <si>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</si>
  <si>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</si>
  <si>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</si>
  <si>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</si>
  <si>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</si>
  <si>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</si>
  <si>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</si>
  <si>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</si>
  <si>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</si>
  <si>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</si>
  <si>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</si>
  <si>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</si>
  <si>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</si>
  <si>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</si>
  <si>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</si>
  <si>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</si>
  <si>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</si>
  <si>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</si>
  <si>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</si>
  <si>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</si>
  <si>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</si>
  <si>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</si>
  <si>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</si>
  <si>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</si>
  <si>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</si>
  <si>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</si>
  <si>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</si>
  <si>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</si>
  <si>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</si>
  <si>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</si>
  <si>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</si>
  <si>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</si>
  <si>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</si>
  <si>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</si>
  <si>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</si>
  <si>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</si>
  <si>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</si>
  <si>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</si>
  <si>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</si>
  <si>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</si>
  <si>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</si>
  <si>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</si>
  <si>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</si>
  <si>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</si>
  <si>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</si>
  <si>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</si>
  <si>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</si>
  <si>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</si>
  <si>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</si>
  <si>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</si>
  <si>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</si>
  <si>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</si>
  <si>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</si>
  <si>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</si>
  <si>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</si>
  <si>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</si>
  <si>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</si>
  <si>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</si>
  <si>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</si>
  <si>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</si>
  <si>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</si>
  <si>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</si>
  <si>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</si>
  <si>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</si>
  <si>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</si>
  <si>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</si>
  <si>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</si>
  <si>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</si>
  <si>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</si>
  <si>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</si>
  <si>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</si>
  <si>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</si>
  <si>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</si>
  <si>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</si>
  <si>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</si>
  <si>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</si>
  <si>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</si>
  <si>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</si>
  <si>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</si>
  <si>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</si>
  <si>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</si>
  <si>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</si>
  <si>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</si>
  <si>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</si>
  <si>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</si>
  <si>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</si>
  <si>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</si>
  <si>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</si>
  <si>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</si>
  <si>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</si>
  <si>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</si>
  <si>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</si>
  <si>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</si>
  <si>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</si>
  <si>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</si>
  <si>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</si>
  <si>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</si>
  <si>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</si>
  <si>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</si>
  <si>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</si>
  <si>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</si>
  <si>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</si>
  <si>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</si>
  <si>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</si>
  <si>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</si>
  <si>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</si>
  <si>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</si>
  <si>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</si>
  <si>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</si>
  <si>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</si>
  <si>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</si>
  <si>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</si>
  <si>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</si>
  <si>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</si>
  <si>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</si>
  <si>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</si>
  <si>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</si>
  <si>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</si>
  <si>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</si>
  <si>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</si>
  <si>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</si>
  <si>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</si>
  <si>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</si>
  <si>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</si>
  <si>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</si>
  <si>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</si>
  <si>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</si>
  <si>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</si>
  <si>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</si>
  <si>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</si>
  <si>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</si>
  <si>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</si>
  <si>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</si>
  <si>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</si>
  <si>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</si>
  <si>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</si>
  <si>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</si>
  <si>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</si>
  <si>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</si>
  <si>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</si>
  <si>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</si>
  <si>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</si>
  <si>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</si>
  <si>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</si>
  <si>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</si>
  <si>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</si>
  <si>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</si>
  <si>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</si>
  <si>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</si>
  <si>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</si>
  <si>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</si>
  <si>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</si>
  <si>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</si>
  <si>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</si>
  <si>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</si>
  <si>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</si>
  <si>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</si>
  <si>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</si>
  <si>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</si>
  <si>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</si>
  <si>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</si>
  <si>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</si>
  <si>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</si>
  <si>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</si>
  <si>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</si>
  <si>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</si>
  <si>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</si>
  <si>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</si>
  <si>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</si>
  <si>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</si>
  <si>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</si>
  <si>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</si>
  <si>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</si>
  <si>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</si>
  <si>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</si>
  <si>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</si>
  <si>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</si>
  <si>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</si>
  <si>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</si>
  <si>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</si>
  <si>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</si>
  <si>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</si>
  <si>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</si>
  <si>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</si>
  <si>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</si>
  <si>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</si>
  <si>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</si>
  <si>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</si>
  <si>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</si>
  <si>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</si>
  <si>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</si>
  <si>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</si>
  <si>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</si>
  <si>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</si>
  <si>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</si>
  <si>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</si>
  <si>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</si>
  <si>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</si>
  <si>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</si>
  <si>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</si>
  <si>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</si>
  <si>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</si>
  <si>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</si>
  <si>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</si>
  <si>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</si>
  <si>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</si>
  <si>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</si>
  <si>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</si>
  <si>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</si>
  <si>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</si>
  <si>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</si>
  <si>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</si>
  <si>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</si>
  <si>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</si>
  <si>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</si>
  <si>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</si>
  <si>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</si>
  <si>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</si>
  <si>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</si>
  <si>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</si>
  <si>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</si>
  <si>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</si>
  <si>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</si>
  <si>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</si>
  <si>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</si>
  <si>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</si>
  <si>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</si>
  <si>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</si>
  <si>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</si>
  <si>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</si>
  <si>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</si>
  <si>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</si>
  <si>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</si>
  <si>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</si>
  <si>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</si>
  <si>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</si>
  <si>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</si>
  <si>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</si>
  <si>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</si>
  <si>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</si>
  <si>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</si>
  <si>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</si>
  <si>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</si>
  <si>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</si>
  <si>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</si>
  <si>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</si>
  <si>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</si>
  <si>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</si>
  <si>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</si>
  <si>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</si>
  <si>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</si>
  <si>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</si>
  <si>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</si>
  <si>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</si>
  <si>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</si>
  <si>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</si>
  <si>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</si>
  <si>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</si>
  <si>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</si>
  <si>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</si>
  <si>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</si>
  <si>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</si>
  <si>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</si>
  <si>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</si>
  <si>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</si>
  <si>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</si>
  <si>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</si>
  <si>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</si>
  <si>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</si>
  <si>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</si>
  <si>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</si>
  <si>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</si>
  <si>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</si>
  <si>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</si>
  <si>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</si>
  <si>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</si>
  <si>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</si>
  <si>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</si>
  <si>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</si>
  <si>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</si>
  <si>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</si>
  <si>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</si>
  <si>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</si>
  <si>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</si>
  <si>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</si>
  <si>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</si>
  <si>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</si>
  <si>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</si>
  <si>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</si>
  <si>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</si>
  <si>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</si>
  <si>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</si>
  <si>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</si>
  <si>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</si>
  <si>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</si>
  <si>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</si>
  <si>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</si>
  <si>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</si>
  <si>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</si>
  <si>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</si>
  <si>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</si>
  <si>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</si>
  <si>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</si>
  <si>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</si>
  <si>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</si>
  <si>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</si>
  <si>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</si>
  <si>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</si>
  <si>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</si>
  <si>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</si>
  <si>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</si>
  <si>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</si>
  <si>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</si>
  <si>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</si>
  <si>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</si>
  <si>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</si>
  <si>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</si>
  <si>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</si>
  <si>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</si>
  <si>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</si>
  <si>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</si>
  <si>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</si>
  <si>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</si>
  <si>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</si>
  <si>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</si>
  <si>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</si>
  <si>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</si>
  <si>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</si>
  <si>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</si>
  <si>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</si>
  <si>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</si>
  <si>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</si>
  <si>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</si>
  <si>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</si>
  <si>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</si>
  <si>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</si>
  <si>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</si>
  <si>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</si>
  <si>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</si>
  <si>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</si>
  <si>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</si>
  <si>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</si>
  <si>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</si>
  <si>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</si>
  <si>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</si>
  <si>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</si>
  <si>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</si>
  <si>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</si>
  <si>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</si>
  <si>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</si>
  <si>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</si>
  <si>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</si>
  <si>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</si>
  <si>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</si>
  <si>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</si>
  <si>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</si>
  <si>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</si>
  <si>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</si>
  <si>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</si>
  <si>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</si>
  <si>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</si>
  <si>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</si>
  <si>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</si>
  <si>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</si>
  <si>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</si>
  <si>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</si>
  <si>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</si>
  <si>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</si>
  <si>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</si>
  <si>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</si>
  <si>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</si>
  <si>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</si>
  <si>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</si>
  <si>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</si>
  <si>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</si>
  <si>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</si>
  <si>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</si>
  <si>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</si>
  <si>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</si>
  <si>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</si>
  <si>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</si>
  <si>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</si>
  <si>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</si>
  <si>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</si>
  <si>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</si>
  <si>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</si>
  <si>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</si>
  <si>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</si>
  <si>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</si>
  <si>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</si>
  <si>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</si>
  <si>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</si>
  <si>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</si>
  <si>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</si>
  <si>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</si>
  <si>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</si>
  <si>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</si>
  <si>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</si>
  <si>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</si>
  <si>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</si>
  <si>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</si>
  <si>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</si>
  <si>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</si>
  <si>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</si>
  <si>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</si>
  <si>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</si>
  <si>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</si>
  <si>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</si>
  <si>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</si>
  <si>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</si>
  <si>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</si>
  <si>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</si>
  <si>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</si>
  <si>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</si>
  <si>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</si>
  <si>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</si>
  <si>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</si>
  <si>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</si>
  <si>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</si>
  <si>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</si>
  <si>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</si>
  <si>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</si>
  <si>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</si>
  <si>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</si>
  <si>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</si>
  <si>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</si>
  <si>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</si>
  <si>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</si>
  <si>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</si>
  <si>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</si>
  <si>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</si>
  <si>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</si>
  <si>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</si>
  <si>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</si>
  <si>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</si>
  <si>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</si>
  <si>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</si>
  <si>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</si>
  <si>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</si>
  <si>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</si>
  <si>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</si>
  <si>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</si>
  <si>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</si>
  <si>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</si>
  <si>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</si>
  <si>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</si>
  <si>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</si>
  <si>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</si>
  <si>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</si>
  <si>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</si>
  <si>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</si>
  <si>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</si>
  <si>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</si>
  <si>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</si>
  <si>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</si>
  <si>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</si>
  <si>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</si>
  <si>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</si>
  <si>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</si>
  <si>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</si>
  <si>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</si>
  <si>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</si>
  <si>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</si>
  <si>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</si>
  <si>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</si>
  <si>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</si>
  <si>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</si>
  <si>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</si>
  <si>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</si>
  <si>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</si>
  <si>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</si>
  <si>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</si>
  <si>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</si>
  <si>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</si>
  <si>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</si>
  <si>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</si>
  <si>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</si>
  <si>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</si>
  <si>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</si>
  <si>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</si>
  <si>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</si>
  <si>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</si>
  <si>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</si>
  <si>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</si>
  <si>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</si>
  <si>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</si>
  <si>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</si>
  <si>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</si>
  <si>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</si>
  <si>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</si>
  <si>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</si>
  <si>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</si>
  <si>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</si>
  <si>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</si>
  <si>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</si>
  <si>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</si>
  <si>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</si>
  <si>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</si>
  <si>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</si>
  <si>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</si>
  <si>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</si>
  <si>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</si>
  <si>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</si>
  <si>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</si>
  <si>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</si>
  <si>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</si>
  <si>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</si>
  <si>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</si>
  <si>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</si>
  <si>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</si>
  <si>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</si>
  <si>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</si>
  <si>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</si>
  <si>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</si>
  <si>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</si>
  <si>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</si>
  <si>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</si>
  <si>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</si>
  <si>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</si>
  <si>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</si>
  <si>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</si>
  <si>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</si>
  <si>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</si>
  <si>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</si>
  <si>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</si>
  <si>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</si>
  <si>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</si>
  <si>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</si>
  <si>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</si>
  <si>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</si>
  <si>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</si>
  <si>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</si>
  <si>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</si>
  <si>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</si>
  <si>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</si>
  <si>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</si>
  <si>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</si>
  <si>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</si>
  <si>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</si>
  <si>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</si>
  <si>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</si>
  <si>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</si>
  <si>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</si>
  <si>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</si>
  <si>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</si>
  <si>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</si>
  <si>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</si>
  <si>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</si>
  <si>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</si>
  <si>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</si>
  <si>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</si>
  <si>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</si>
  <si>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</si>
  <si>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</si>
  <si>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</si>
  <si>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</si>
  <si>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</si>
  <si>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</si>
  <si>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</si>
  <si>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</si>
  <si>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</si>
  <si>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</si>
  <si>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</si>
  <si>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</si>
  <si>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</si>
  <si>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</si>
  <si>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</si>
  <si>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</si>
  <si>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</si>
  <si>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</si>
  <si>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</si>
  <si>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</si>
  <si>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</si>
  <si>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</si>
  <si>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</si>
  <si>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</si>
  <si>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</si>
  <si>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</si>
  <si>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</si>
  <si>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</si>
  <si>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</si>
  <si>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</si>
  <si>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</si>
  <si>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</si>
  <si>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</si>
  <si>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</si>
  <si>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</si>
  <si>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</si>
  <si>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</si>
  <si>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</si>
  <si>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</si>
  <si>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</si>
  <si>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</si>
  <si>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</si>
  <si>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</si>
  <si>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</si>
  <si>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</si>
  <si>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</si>
  <si>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</si>
  <si>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</si>
  <si>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</si>
  <si>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</si>
  <si>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</si>
  <si>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</si>
  <si>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</si>
  <si>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</si>
  <si>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</si>
  <si>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</si>
  <si>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</si>
  <si>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</si>
  <si>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</si>
  <si>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</si>
  <si>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</si>
  <si>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</si>
  <si>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</si>
  <si>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</si>
  <si>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</si>
  <si>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</si>
  <si>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</si>
  <si>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</si>
  <si>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</si>
  <si>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</si>
  <si>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</si>
  <si>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</si>
  <si>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</si>
  <si>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</si>
  <si>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</si>
  <si>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</si>
  <si>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</si>
  <si>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</si>
  <si>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</si>
  <si>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</si>
  <si>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</si>
  <si>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</si>
  <si>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</si>
  <si>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</si>
  <si>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</si>
  <si>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</si>
  <si>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</si>
  <si>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</si>
  <si>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</si>
  <si>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</si>
  <si>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</si>
  <si>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</si>
  <si>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</si>
  <si>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</si>
  <si>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</si>
  <si>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</si>
  <si>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</si>
  <si>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</si>
  <si>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</si>
  <si>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</si>
  <si>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</si>
  <si>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</si>
  <si>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</si>
  <si>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</si>
  <si>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</si>
  <si>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</si>
  <si>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</si>
  <si>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</si>
  <si>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</si>
  <si>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</si>
  <si>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</si>
  <si>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</si>
  <si>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</si>
  <si>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</si>
  <si>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</si>
  <si>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</si>
  <si>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</si>
  <si>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</si>
  <si>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</si>
  <si>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</si>
  <si>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</si>
  <si>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</si>
  <si>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</si>
  <si>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</si>
  <si>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</si>
  <si>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</si>
  <si>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</si>
  <si>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</si>
  <si>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</si>
  <si>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</si>
  <si>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</si>
  <si>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</si>
  <si>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</si>
  <si>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</si>
  <si>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</si>
  <si>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</si>
  <si>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</si>
  <si>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</si>
  <si>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</si>
  <si>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</si>
  <si>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</si>
  <si>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</si>
  <si>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</si>
  <si>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</si>
  <si>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</si>
  <si>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</si>
  <si>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</si>
  <si>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</si>
  <si>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</si>
  <si>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</si>
  <si>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</si>
  <si>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</si>
  <si>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</si>
  <si>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</si>
  <si>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</si>
  <si>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</si>
  <si>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</si>
  <si>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</si>
  <si>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</si>
  <si>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</si>
  <si>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</si>
  <si>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</si>
  <si>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</si>
  <si>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</si>
  <si>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</si>
  <si>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</si>
  <si>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</si>
  <si>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</si>
  <si>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</si>
  <si>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</si>
  <si>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</si>
  <si>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</si>
  <si>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</si>
  <si>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</si>
  <si>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</si>
  <si>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</si>
  <si>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</si>
  <si>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</si>
  <si>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</si>
  <si>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</si>
  <si>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</si>
  <si>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</si>
  <si>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</si>
  <si>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</si>
  <si>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</si>
  <si>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</si>
  <si>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</si>
  <si>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</si>
  <si>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</si>
  <si>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</si>
  <si>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</si>
  <si>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</si>
  <si>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</si>
  <si>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</si>
  <si>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</si>
  <si>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</si>
  <si>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</si>
  <si>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</si>
  <si>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</si>
  <si>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</si>
  <si>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</si>
  <si>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</si>
  <si>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</si>
  <si>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</si>
  <si>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</si>
  <si>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</si>
  <si>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</si>
  <si>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</si>
  <si>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</si>
  <si>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</si>
  <si>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</si>
  <si>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</si>
  <si>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</si>
  <si>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</si>
  <si>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</si>
  <si>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</si>
  <si>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</si>
  <si>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</si>
  <si>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</si>
  <si>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</si>
  <si>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</si>
  <si>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</si>
  <si>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</si>
  <si>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</si>
  <si>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</si>
  <si>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</si>
  <si>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</si>
  <si>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</si>
  <si>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</si>
  <si>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</si>
  <si>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</si>
  <si>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</si>
  <si>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</si>
  <si>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</si>
  <si>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</si>
  <si>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</si>
  <si>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</si>
  <si>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</si>
  <si>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</si>
  <si>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</si>
  <si>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</si>
  <si>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</si>
  <si>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</si>
  <si>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</si>
  <si>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</si>
  <si>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</si>
  <si>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</si>
  <si>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</si>
  <si>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</si>
  <si>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</si>
  <si>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</si>
  <si>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</si>
  <si>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</si>
  <si>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</si>
  <si>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</si>
  <si>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</si>
  <si>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</si>
  <si>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</si>
  <si>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</si>
  <si>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</si>
  <si>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</si>
  <si>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</si>
  <si>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</si>
  <si>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</si>
  <si>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</si>
  <si>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</si>
  <si>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</si>
  <si>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</si>
  <si>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</si>
  <si>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</si>
  <si>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</si>
  <si>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</si>
  <si>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</si>
  <si>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</si>
  <si>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</si>
  <si>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</si>
  <si>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</si>
  <si>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</si>
  <si>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</si>
  <si>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</si>
  <si>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</si>
  <si>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</si>
  <si>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</si>
  <si>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</si>
  <si>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</si>
  <si>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</si>
  <si>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</si>
  <si>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</si>
  <si>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</si>
  <si>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</si>
  <si>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</si>
  <si>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</si>
  <si>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</si>
  <si>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</si>
  <si>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</si>
  <si>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</si>
  <si>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</si>
  <si>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</si>
  <si>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</si>
  <si>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</si>
  <si>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</si>
  <si>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</si>
  <si>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</si>
  <si>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</si>
  <si>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</si>
  <si>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</si>
  <si>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</si>
  <si>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</si>
  <si>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</si>
  <si>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</si>
  <si>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</si>
  <si>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</si>
  <si>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</si>
  <si>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</si>
  <si>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</si>
  <si>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</si>
  <si>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</si>
  <si>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</si>
  <si>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</si>
  <si>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</si>
  <si>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</si>
  <si>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</si>
  <si>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</si>
  <si>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</si>
  <si>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</si>
  <si>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</si>
  <si>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</si>
  <si>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</si>
  <si>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</si>
  <si>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</si>
  <si>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</si>
  <si>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</si>
  <si>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</si>
  <si>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</si>
  <si>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</si>
  <si>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</si>
  <si>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</si>
  <si>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</si>
  <si>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</si>
  <si>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</si>
  <si>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</si>
  <si>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</si>
  <si>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</si>
  <si>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</si>
  <si>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</si>
  <si>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</si>
  <si>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</si>
  <si>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</si>
  <si>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</si>
  <si>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</si>
  <si>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</si>
  <si>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</si>
  <si>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</si>
  <si>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</si>
  <si>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</si>
  <si>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</si>
  <si>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</si>
  <si>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</si>
  <si>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</si>
  <si>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</si>
  <si>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</si>
  <si>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</si>
  <si>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</si>
  <si>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</si>
  <si>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</si>
  <si>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</si>
  <si>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</si>
  <si>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</si>
  <si>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</si>
  <si>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</si>
  <si>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</si>
  <si>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</si>
  <si>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</si>
  <si>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</si>
  <si>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</si>
  <si>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</si>
  <si>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</si>
  <si>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</si>
  <si>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</si>
  <si>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</si>
  <si>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</si>
  <si>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</si>
  <si>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</si>
  <si>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</si>
  <si>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</si>
  <si>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</si>
  <si>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</si>
  <si>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</si>
  <si>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</si>
  <si>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</si>
  <si>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</si>
  <si>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</si>
  <si>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</si>
  <si>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</si>
  <si>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</si>
  <si>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</si>
  <si>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</si>
  <si>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</si>
  <si>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</si>
  <si>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</si>
  <si>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</si>
  <si>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</si>
  <si>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</si>
  <si>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</si>
  <si>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</si>
  <si>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</si>
  <si>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</si>
  <si>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</si>
  <si>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</si>
  <si>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</si>
  <si>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</si>
  <si>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</si>
  <si>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</si>
  <si>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</si>
  <si>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</si>
  <si>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</si>
  <si>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</si>
  <si>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</si>
  <si>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</si>
  <si>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</si>
  <si>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</si>
  <si>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</si>
  <si>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</si>
  <si>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</si>
  <si>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</si>
  <si>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</si>
  <si>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</si>
  <si>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</si>
  <si>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</si>
  <si>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</si>
  <si>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</si>
  <si>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</si>
  <si>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</si>
  <si>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</si>
  <si>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</si>
  <si>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</si>
  <si>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</si>
  <si>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</si>
  <si>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</si>
  <si>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</si>
  <si>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</si>
  <si>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</si>
  <si>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</si>
  <si>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</si>
  <si>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</si>
  <si>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</si>
  <si>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</si>
  <si>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</si>
  <si>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</si>
  <si>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</si>
  <si>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</si>
  <si>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</si>
  <si>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</si>
  <si>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</si>
  <si>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</si>
  <si>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</si>
  <si>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</si>
  <si>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</si>
  <si>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</si>
  <si>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</si>
  <si>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</si>
  <si>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</si>
  <si>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</si>
  <si>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</si>
  <si>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</si>
  <si>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</si>
  <si>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</si>
  <si>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</si>
  <si>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</si>
  <si>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</si>
  <si>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</si>
  <si>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</si>
  <si>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</si>
  <si>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</si>
  <si>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</si>
  <si>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</si>
  <si>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</si>
  <si>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</si>
  <si>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</si>
  <si>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</si>
  <si>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</si>
  <si>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</si>
  <si>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</si>
  <si>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</si>
  <si>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</si>
  <si>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</si>
  <si>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</si>
  <si>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</si>
  <si>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</si>
  <si>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</si>
  <si>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</si>
  <si>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</si>
  <si>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</si>
  <si>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</si>
  <si>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</si>
  <si>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</si>
  <si>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</si>
  <si>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</si>
  <si>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</si>
  <si>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</si>
  <si>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</si>
  <si>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</si>
  <si>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</si>
  <si>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</si>
  <si>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</si>
  <si>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</si>
  <si>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</si>
  <si>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</si>
  <si>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</si>
  <si>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</si>
  <si>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</si>
  <si>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</si>
  <si>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</si>
  <si>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</si>
  <si>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</si>
  <si>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</si>
  <si>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</si>
  <si>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</si>
  <si>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</si>
  <si>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</si>
  <si>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</si>
  <si>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</si>
  <si>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</si>
  <si>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</si>
  <si>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</si>
  <si>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</si>
  <si>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</si>
  <si>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</si>
  <si>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</si>
  <si>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</si>
  <si>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</si>
  <si>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</si>
  <si>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</si>
  <si>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</si>
  <si>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</si>
  <si>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</si>
  <si>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</si>
  <si>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</si>
  <si>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</si>
  <si>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</si>
  <si>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</si>
  <si>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</si>
  <si>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</si>
  <si>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</si>
  <si>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</si>
  <si>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</si>
  <si>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</si>
  <si>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</si>
  <si>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</si>
  <si>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</si>
  <si>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</si>
  <si>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</si>
  <si>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</si>
  <si>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</si>
  <si>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</si>
  <si>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</si>
  <si>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</si>
  <si>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</si>
  <si>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</si>
  <si>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</si>
  <si>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</si>
  <si>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</si>
  <si>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</si>
  <si>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</si>
  <si>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</si>
  <si>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</si>
  <si>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</si>
  <si>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</si>
  <si>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</si>
  <si>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</si>
  <si>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</si>
  <si>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</si>
  <si>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</si>
  <si>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</si>
  <si>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</si>
  <si>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</si>
  <si>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</si>
  <si>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</si>
  <si>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</si>
  <si>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</si>
  <si>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</si>
  <si>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</si>
  <si>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</si>
  <si>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</si>
  <si>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</si>
  <si>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</si>
  <si>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</si>
  <si>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</si>
  <si>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</si>
  <si>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</si>
  <si>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</si>
  <si>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</si>
  <si>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</si>
  <si>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</si>
  <si>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</si>
  <si>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</si>
  <si>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</si>
  <si>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</si>
  <si>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</si>
  <si>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</si>
  <si>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</si>
  <si>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</si>
  <si>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</si>
  <si>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</si>
  <si>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</si>
  <si>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</si>
  <si>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</si>
  <si>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</si>
  <si>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</si>
  <si>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</si>
  <si>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</si>
  <si>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</si>
  <si>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</si>
  <si>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</si>
  <si>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</si>
  <si>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</si>
  <si>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</si>
  <si>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</si>
  <si>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</si>
  <si>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</si>
  <si>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</si>
  <si>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</si>
  <si>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</si>
  <si>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</si>
  <si>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</si>
  <si>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</si>
  <si>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</si>
  <si>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</si>
  <si>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</si>
  <si>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</si>
  <si>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</si>
  <si>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</si>
  <si>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</si>
  <si>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</si>
  <si>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</si>
  <si>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</si>
  <si>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</si>
  <si>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</si>
  <si>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</si>
  <si>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</si>
  <si>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</si>
  <si>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</si>
  <si>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</si>
  <si>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</si>
  <si>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</si>
  <si>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</si>
  <si>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</si>
  <si>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</si>
  <si>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</si>
  <si>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</si>
  <si>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</si>
  <si>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</si>
  <si>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</si>
  <si>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</si>
  <si>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</si>
  <si>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</si>
  <si>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</si>
  <si>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</si>
  <si>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</si>
  <si>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</si>
  <si>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</si>
  <si>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</si>
  <si>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</si>
  <si>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</si>
  <si>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</si>
  <si>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</si>
  <si>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</si>
  <si>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</si>
  <si>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</si>
  <si>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</si>
  <si>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</si>
  <si>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</si>
  <si>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</si>
  <si>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</si>
  <si>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</si>
  <si>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</si>
  <si>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</si>
  <si>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</si>
  <si>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</si>
  <si>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</si>
  <si>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</si>
  <si>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</si>
  <si>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</si>
  <si>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</si>
  <si>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</si>
  <si>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</si>
  <si>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</si>
  <si>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</si>
  <si>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</si>
  <si>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</si>
  <si>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</si>
  <si>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</si>
  <si>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</si>
  <si>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</si>
  <si>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</si>
  <si>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</si>
  <si>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</si>
  <si>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</si>
  <si>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</si>
  <si>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</si>
  <si>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</si>
  <si>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</si>
  <si>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</si>
  <si>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</si>
  <si>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</si>
  <si>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</si>
  <si>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</si>
  <si>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</si>
  <si>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</si>
  <si>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</si>
  <si>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</si>
  <si>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</si>
  <si>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</si>
  <si>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</si>
  <si>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</si>
  <si>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</si>
  <si>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</si>
  <si>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</si>
  <si>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</si>
  <si>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</si>
  <si>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</si>
  <si>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</si>
  <si>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</si>
  <si>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</si>
  <si>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</si>
  <si>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</si>
  <si>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</si>
  <si>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</si>
  <si>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</si>
  <si>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</si>
  <si>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</si>
  <si>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</si>
  <si>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</si>
  <si>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</si>
  <si>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</si>
  <si>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</si>
  <si>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</si>
  <si>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</si>
  <si>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</si>
  <si>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</si>
  <si>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</si>
  <si>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</si>
  <si>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</si>
  <si>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</si>
  <si>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</si>
  <si>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</si>
  <si>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</si>
  <si>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</si>
  <si>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</si>
  <si>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</si>
  <si>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</si>
  <si>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</si>
  <si>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</si>
  <si>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</si>
  <si>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</si>
  <si>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</si>
  <si>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</si>
  <si>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</si>
  <si>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</si>
  <si>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</si>
  <si>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</si>
  <si>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</si>
  <si>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</si>
  <si>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</si>
  <si>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</si>
  <si>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</si>
  <si>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</si>
  <si>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</si>
  <si>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</si>
  <si>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</si>
  <si>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</si>
  <si>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</si>
  <si>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</si>
  <si>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</si>
  <si>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</si>
  <si>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</si>
  <si>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</si>
  <si>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</si>
  <si>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</si>
  <si>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</si>
  <si>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</si>
  <si>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</si>
  <si>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</si>
  <si>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</si>
  <si>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</si>
  <si>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</si>
  <si>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</si>
  <si>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</si>
  <si>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</si>
  <si>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</si>
  <si>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</si>
  <si>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</si>
  <si>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</si>
  <si>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</si>
  <si>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</si>
  <si>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</si>
  <si>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</si>
  <si>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</si>
  <si>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</si>
  <si>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</si>
  <si>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</si>
  <si>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</si>
  <si>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</si>
  <si>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</si>
  <si>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</si>
  <si>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</si>
  <si>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</si>
  <si>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</si>
  <si>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</si>
  <si>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</si>
  <si>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</si>
  <si>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</si>
  <si>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</si>
  <si>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</si>
  <si>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</si>
  <si>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</si>
  <si>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</si>
  <si>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</si>
  <si>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</si>
  <si>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</si>
  <si>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</si>
  <si>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</si>
  <si>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</si>
  <si>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</si>
  <si>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</si>
  <si>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</si>
  <si>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</si>
  <si>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</si>
  <si>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</si>
  <si>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</si>
  <si>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</si>
  <si>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</si>
  <si>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</si>
  <si>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</si>
  <si>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</si>
  <si>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</si>
  <si>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</si>
  <si>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</si>
  <si>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</si>
  <si>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</si>
  <si>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</si>
  <si>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</si>
  <si>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</si>
  <si>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</si>
  <si>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</si>
  <si>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</si>
  <si>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</si>
  <si>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</si>
  <si>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</si>
  <si>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</si>
  <si>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</si>
  <si>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</si>
  <si>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</si>
  <si>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</si>
  <si>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</si>
  <si>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</si>
  <si>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</si>
  <si>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</si>
  <si>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</si>
  <si>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</si>
  <si>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</si>
  <si>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</si>
  <si>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</si>
  <si>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</si>
  <si>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</si>
  <si>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</si>
  <si>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</si>
  <si>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</si>
  <si>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</si>
  <si>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</si>
  <si>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</si>
  <si>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</si>
  <si>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</si>
  <si>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</si>
  <si>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</si>
  <si>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</si>
  <si>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</si>
  <si>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</si>
  <si>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</si>
  <si>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</si>
  <si>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</si>
  <si>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</si>
  <si>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</si>
  <si>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</si>
  <si>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</si>
  <si>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</si>
  <si>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</si>
  <si>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</si>
  <si>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</si>
  <si>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</si>
  <si>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</si>
  <si>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</si>
  <si>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</si>
  <si>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</si>
  <si>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</si>
  <si>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</si>
  <si>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</si>
  <si>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</si>
  <si>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</si>
  <si>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</si>
  <si>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</si>
  <si>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</si>
  <si>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</si>
  <si>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</si>
  <si>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</si>
  <si>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</si>
  <si>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</si>
  <si>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</si>
  <si>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</si>
  <si>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</si>
  <si>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</si>
  <si>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</si>
  <si>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</si>
  <si>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</si>
  <si>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</si>
  <si>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</si>
  <si>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</si>
  <si>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</si>
  <si>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</si>
  <si>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</si>
  <si>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</si>
  <si>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</si>
  <si>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</si>
  <si>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</si>
  <si>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</si>
  <si>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</si>
  <si>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</si>
  <si>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</si>
  <si>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</si>
  <si>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</si>
  <si>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</si>
  <si>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</si>
  <si>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</si>
  <si>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</si>
  <si>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</si>
  <si>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</si>
  <si>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</si>
  <si>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</si>
  <si>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</si>
  <si>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</si>
  <si>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</si>
  <si>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</si>
  <si>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</si>
  <si>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</si>
  <si>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</si>
  <si>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</si>
  <si>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</si>
  <si>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</si>
  <si>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</si>
  <si>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</si>
  <si>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</si>
  <si>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</si>
  <si>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</si>
  <si>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</si>
  <si>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</si>
  <si>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</si>
  <si>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</si>
  <si>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</si>
  <si>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</si>
  <si>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</si>
  <si>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</si>
  <si>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</si>
  <si>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</si>
  <si>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</si>
  <si>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</si>
  <si>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</si>
  <si>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</si>
  <si>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</si>
  <si>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</si>
  <si>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</si>
  <si>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</si>
  <si>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</si>
  <si>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</si>
  <si>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</si>
  <si>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</si>
  <si>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</si>
  <si>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</si>
  <si>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</si>
  <si>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</si>
  <si>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</si>
  <si>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</si>
  <si>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</si>
  <si>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</si>
  <si>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</si>
  <si>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</si>
  <si>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</si>
  <si>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</si>
  <si>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</si>
  <si>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</si>
  <si>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</si>
  <si>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</si>
  <si>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</si>
  <si>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</si>
  <si>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</si>
  <si>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</si>
  <si>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</si>
  <si>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</si>
  <si>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</si>
  <si>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</si>
  <si>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</si>
  <si>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</si>
  <si>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</si>
  <si>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</si>
  <si>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</si>
  <si>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</si>
  <si>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</si>
  <si>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</si>
  <si>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</si>
  <si>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</si>
  <si>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</si>
  <si>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</si>
  <si>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</si>
  <si>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</si>
  <si>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</si>
  <si>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</si>
  <si>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</si>
  <si>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</si>
  <si>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</si>
  <si>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</si>
  <si>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</si>
  <si>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</si>
  <si>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</si>
  <si>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</si>
  <si>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</si>
  <si>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</si>
  <si>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</si>
  <si>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</si>
  <si>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</si>
  <si>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</si>
  <si>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</si>
  <si>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</si>
  <si>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</si>
  <si>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</si>
  <si>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</si>
  <si>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</si>
  <si>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</si>
  <si>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</si>
  <si>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</si>
  <si>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</si>
  <si>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</si>
  <si>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</si>
  <si>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</si>
  <si>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</si>
  <si>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</si>
  <si>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</si>
  <si>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</si>
  <si>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</si>
  <si>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</si>
  <si>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</si>
  <si>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</si>
  <si>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</si>
  <si>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</si>
  <si>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</si>
  <si>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</si>
  <si>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</si>
  <si>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</si>
  <si>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</si>
  <si>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</si>
  <si>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</si>
  <si>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</si>
  <si>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</si>
  <si>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</si>
  <si>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</si>
  <si>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</si>
  <si>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</si>
  <si>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</si>
  <si>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</si>
  <si>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</si>
  <si>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</si>
  <si>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</si>
  <si>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</si>
  <si>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</si>
  <si>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</si>
  <si>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</si>
  <si>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</si>
  <si>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</si>
  <si>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</si>
  <si>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</si>
  <si>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</si>
  <si>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</si>
  <si>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</si>
  <si>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</si>
  <si>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</si>
  <si>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</si>
  <si>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</si>
  <si>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</si>
  <si>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</si>
  <si>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</si>
  <si>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</si>
  <si>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</si>
  <si>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</si>
  <si>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</si>
  <si>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</si>
  <si>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</si>
  <si>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</si>
  <si>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</si>
  <si>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</si>
  <si>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</si>
  <si>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</si>
  <si>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</si>
  <si>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</si>
  <si>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</si>
  <si>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</si>
  <si>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</si>
  <si>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</si>
  <si>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</si>
  <si>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</si>
  <si>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</si>
  <si>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</si>
  <si>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</si>
  <si>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</si>
  <si>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</si>
  <si>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</si>
  <si>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</si>
  <si>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</si>
  <si>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</si>
  <si>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</si>
  <si>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</si>
  <si>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</si>
  <si>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</si>
  <si>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</si>
  <si>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</si>
  <si>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</si>
  <si>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</si>
  <si>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</si>
  <si>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</si>
  <si>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</si>
  <si>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</si>
  <si>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</si>
  <si>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</si>
  <si>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</si>
  <si>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</si>
  <si>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</si>
  <si>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</si>
  <si>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</si>
  <si>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</si>
  <si>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</si>
  <si>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</si>
  <si>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</si>
  <si>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</si>
  <si>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</si>
  <si>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</si>
  <si>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</si>
  <si>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</si>
  <si>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</si>
  <si>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</si>
  <si>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</si>
  <si>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</si>
  <si>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</si>
  <si>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</si>
  <si>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</si>
  <si>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</si>
  <si>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</si>
  <si>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</si>
  <si>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</si>
  <si>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</si>
  <si>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</si>
  <si>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</si>
  <si>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</si>
  <si>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</si>
  <si>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</si>
  <si>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</si>
  <si>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</si>
  <si>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</si>
  <si>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</si>
  <si>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</si>
  <si>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</si>
  <si>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</si>
  <si>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</si>
  <si>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</si>
  <si>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</si>
  <si>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</si>
  <si>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</si>
  <si>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</si>
  <si>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</si>
  <si>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</si>
  <si>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</si>
  <si>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</si>
  <si>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</si>
  <si>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</si>
  <si>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</si>
  <si>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</si>
  <si>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</si>
  <si>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</si>
  <si>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</si>
  <si>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</si>
  <si>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</si>
  <si>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</si>
  <si>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</si>
  <si>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</si>
  <si>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</si>
  <si>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</si>
  <si>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</si>
  <si>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</si>
  <si>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</si>
  <si>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</si>
  <si>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</si>
  <si>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</si>
  <si>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</si>
  <si>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</si>
  <si>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</si>
  <si>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</si>
  <si>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</si>
  <si>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</si>
  <si>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</si>
  <si>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</si>
  <si>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</si>
  <si>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</si>
  <si>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</si>
  <si>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</si>
  <si>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</si>
  <si>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</si>
  <si>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</si>
  <si>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</si>
  <si>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</si>
  <si>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</si>
  <si>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</si>
  <si>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</si>
  <si>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</si>
  <si>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</si>
  <si>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</si>
  <si>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</si>
  <si>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</si>
  <si>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</si>
  <si>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</si>
  <si>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</si>
  <si>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</si>
  <si>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</si>
  <si>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</si>
  <si>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</si>
  <si>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</si>
  <si>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</si>
  <si>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</si>
  <si>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</si>
  <si>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</si>
  <si>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</si>
  <si>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</si>
  <si>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</si>
  <si>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</si>
  <si>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</si>
  <si>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</si>
  <si>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</si>
  <si>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</si>
  <si>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</si>
  <si>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</si>
  <si>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</si>
  <si>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</si>
  <si>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</si>
  <si>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</si>
  <si>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</si>
  <si>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</si>
  <si>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</si>
  <si>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</si>
  <si>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</si>
  <si>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</si>
  <si>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</si>
  <si>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</si>
  <si>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</si>
  <si>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</si>
  <si>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</si>
  <si>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</si>
  <si>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</si>
  <si>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</si>
  <si>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</si>
  <si>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</si>
  <si>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</si>
  <si>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</si>
  <si>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</si>
  <si>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</si>
  <si>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</si>
  <si>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</si>
  <si>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</si>
  <si>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</si>
  <si>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</si>
  <si>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</si>
  <si>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</si>
  <si>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</si>
  <si>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</si>
  <si>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</si>
  <si>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</si>
  <si>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</si>
  <si>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</si>
  <si>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</si>
  <si>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</si>
  <si>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</si>
  <si>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</si>
  <si>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</si>
  <si>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</si>
  <si>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</si>
  <si>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</si>
  <si>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</si>
  <si>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</si>
  <si>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</si>
  <si>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</si>
  <si>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</si>
  <si>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</si>
  <si>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</si>
  <si>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</si>
  <si>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</si>
  <si>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</si>
  <si>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</si>
  <si>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</si>
  <si>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</si>
  <si>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</si>
  <si>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</si>
  <si>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</si>
  <si>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</si>
  <si>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</si>
  <si>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</si>
  <si>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</si>
  <si>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</si>
  <si>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</si>
  <si>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</si>
  <si>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</si>
  <si>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</si>
  <si>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</si>
  <si>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</si>
  <si>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</si>
  <si>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</si>
  <si>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</si>
  <si>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</si>
  <si>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</si>
  <si>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</si>
  <si>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</si>
  <si>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</si>
  <si>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</si>
  <si>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</si>
  <si>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</si>
  <si>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</si>
  <si>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</si>
  <si>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</si>
  <si>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</si>
  <si>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</si>
  <si>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</si>
  <si>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</si>
  <si>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</si>
  <si>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</si>
  <si>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</si>
  <si>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</si>
  <si>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</si>
  <si>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</si>
  <si>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</si>
  <si>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</si>
  <si>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</si>
  <si>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</si>
  <si>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</si>
  <si>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</si>
  <si>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</si>
  <si>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</si>
  <si>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</si>
  <si>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</si>
  <si>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</si>
  <si>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</si>
  <si>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</si>
  <si>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</si>
  <si>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</si>
  <si>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</si>
  <si>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</si>
  <si>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</si>
  <si>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</si>
  <si>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</si>
  <si>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</si>
  <si>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</si>
  <si>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</si>
  <si>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</si>
  <si>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</si>
  <si>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</si>
  <si>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</si>
  <si>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</si>
  <si>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</si>
  <si>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</si>
  <si>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</si>
  <si>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</si>
  <si>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</si>
  <si>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</si>
  <si>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</si>
  <si>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</si>
  <si>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</si>
  <si>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</si>
  <si>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</si>
  <si>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</si>
  <si>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</si>
  <si>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</si>
  <si>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</si>
  <si>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</si>
  <si>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</si>
  <si>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</si>
  <si>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</si>
  <si>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</si>
  <si>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</si>
  <si>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</si>
  <si>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</si>
  <si>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</si>
  <si>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</si>
  <si>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</si>
  <si>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</si>
  <si>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</si>
  <si>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</si>
  <si>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</si>
  <si>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</si>
  <si>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</si>
  <si>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</si>
  <si>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</si>
  <si>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</si>
  <si>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</si>
  <si>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</si>
  <si>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</si>
  <si>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</si>
  <si>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</si>
  <si>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</si>
  <si>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</si>
  <si>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</si>
  <si>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</si>
  <si>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</si>
  <si>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</si>
  <si>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</si>
  <si>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</si>
  <si>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</si>
  <si>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</si>
  <si>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</si>
  <si>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</si>
  <si>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</si>
  <si>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</si>
  <si>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</si>
  <si>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</si>
  <si>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</si>
  <si>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</si>
  <si>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</si>
  <si>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</si>
  <si>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</si>
  <si>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</si>
  <si>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</si>
  <si>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</si>
  <si>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</si>
  <si>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</si>
  <si>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</si>
  <si>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</si>
  <si>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</si>
  <si>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</si>
  <si>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</si>
  <si>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</si>
  <si>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</si>
  <si>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</si>
  <si>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</si>
  <si>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</si>
  <si>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</si>
  <si>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</si>
  <si>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</si>
  <si>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</si>
  <si>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</si>
  <si>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</si>
  <si>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</si>
  <si>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</si>
  <si>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</si>
  <si>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</si>
  <si>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</si>
  <si>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</si>
  <si>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</si>
  <si>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</si>
  <si>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</si>
  <si>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</si>
  <si>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</si>
  <si>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</si>
  <si>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</si>
  <si>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</si>
  <si>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</si>
  <si>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</si>
  <si>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</si>
  <si>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</si>
  <si>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</si>
  <si>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</si>
  <si>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</si>
  <si>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</si>
  <si>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</si>
  <si>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</si>
  <si>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</si>
  <si>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</si>
  <si>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</si>
  <si>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</si>
  <si>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</si>
  <si>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</si>
  <si>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</si>
  <si>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</si>
  <si>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</si>
  <si>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</si>
  <si>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</si>
  <si>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</si>
  <si>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</si>
  <si>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</si>
  <si>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</si>
  <si>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</si>
  <si>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</si>
  <si>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</si>
  <si>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</si>
  <si>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</si>
  <si>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</si>
  <si>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</si>
  <si>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</si>
  <si>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</si>
  <si>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</si>
  <si>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</si>
  <si>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</si>
  <si>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</si>
  <si>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</si>
  <si>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</si>
  <si>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</si>
  <si>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</si>
  <si>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</si>
  <si>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</si>
  <si>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</si>
  <si>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</si>
  <si>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</si>
  <si>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</si>
  <si>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</si>
  <si>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</si>
  <si>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</si>
  <si>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</si>
  <si>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</si>
  <si>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</si>
  <si>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</si>
  <si>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</si>
  <si>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</si>
  <si>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</si>
  <si>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</si>
  <si>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</si>
  <si>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</si>
  <si>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</si>
  <si>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</si>
  <si>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</si>
  <si>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</si>
  <si>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</si>
  <si>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</si>
  <si>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</si>
  <si>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</si>
  <si>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</si>
  <si>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</si>
  <si>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</si>
  <si>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</si>
  <si>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</si>
  <si>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</si>
  <si>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</si>
  <si>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</si>
  <si>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</si>
  <si>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</si>
  <si>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</si>
  <si>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</si>
  <si>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</si>
  <si>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</si>
  <si>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</si>
  <si>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</si>
  <si>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</si>
  <si>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</si>
  <si>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</si>
  <si>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</si>
  <si>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</si>
  <si>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</si>
  <si>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</si>
  <si>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</si>
  <si>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</si>
  <si>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</si>
  <si>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</si>
  <si>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</si>
  <si>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</si>
  <si>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</si>
  <si>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</si>
  <si>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</si>
  <si>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</si>
  <si>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</si>
  <si>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</si>
  <si>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</si>
  <si>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</si>
  <si>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</si>
  <si>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</si>
  <si>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</si>
  <si>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</si>
  <si>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</si>
  <si>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</si>
  <si>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</si>
  <si>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</si>
  <si>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</si>
  <si>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</si>
  <si>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</si>
  <si>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</si>
  <si>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</si>
  <si>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</si>
  <si>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</si>
  <si>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</si>
  <si>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</si>
  <si>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</si>
  <si>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</si>
  <si>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</si>
  <si>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</si>
  <si>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</si>
  <si>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</si>
  <si>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</si>
  <si>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</si>
  <si>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</si>
  <si>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</si>
  <si>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</si>
  <si>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</si>
  <si>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</si>
  <si>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</si>
  <si>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</si>
  <si>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</si>
  <si>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</si>
  <si>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</si>
  <si>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</si>
  <si>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</si>
  <si>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</si>
  <si>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</si>
  <si>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</si>
  <si>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</si>
  <si>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</si>
  <si>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</si>
  <si>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</si>
  <si>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</si>
  <si>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</si>
  <si>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</si>
  <si>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</si>
  <si>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</si>
  <si>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</si>
  <si>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</si>
  <si>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</si>
  <si>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</si>
  <si>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</si>
  <si>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</si>
  <si>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</si>
  <si>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</si>
  <si>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</si>
  <si>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</si>
  <si>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</si>
  <si>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</si>
  <si>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</si>
  <si>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</si>
  <si>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</si>
  <si>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</si>
  <si>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</si>
  <si>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</si>
  <si>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</si>
  <si>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</si>
  <si>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</si>
  <si>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</si>
  <si>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</si>
  <si>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</si>
  <si>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</si>
  <si>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</si>
  <si>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</si>
  <si>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</si>
  <si>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</si>
  <si>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</si>
  <si>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</si>
  <si>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</si>
  <si>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</si>
  <si>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</si>
  <si>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</si>
  <si>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</si>
  <si>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</si>
  <si>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</si>
  <si>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</si>
  <si>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</si>
  <si>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</si>
  <si>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</si>
  <si>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</si>
  <si>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</si>
  <si>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</si>
  <si>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</si>
  <si>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</si>
  <si>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</si>
  <si>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</si>
  <si>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</si>
  <si>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</si>
  <si>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</si>
  <si>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</si>
  <si>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</si>
  <si>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</si>
  <si>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</si>
  <si>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</si>
  <si>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</si>
  <si>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</si>
  <si>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</si>
  <si>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</si>
  <si>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</si>
  <si>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</si>
  <si>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</si>
  <si>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</si>
  <si>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</si>
  <si>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</si>
  <si>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</si>
  <si>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</si>
  <si>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</si>
  <si>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</si>
  <si>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</si>
  <si>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</si>
  <si>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</si>
  <si>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</si>
  <si>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</si>
  <si>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</si>
  <si>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</si>
  <si>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</si>
  <si>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</si>
  <si>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</si>
  <si>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</si>
  <si>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</si>
  <si>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</si>
  <si>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</si>
  <si>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</si>
  <si>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</si>
  <si>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</si>
  <si>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</si>
  <si>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</si>
  <si>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</si>
  <si>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</si>
  <si>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</si>
  <si>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</si>
  <si>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</si>
  <si>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</si>
  <si>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</si>
  <si>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</si>
  <si>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</si>
  <si>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</si>
  <si>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</si>
  <si>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</si>
  <si>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</si>
  <si>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</si>
  <si>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</si>
  <si>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</si>
  <si>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</si>
  <si>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</si>
  <si>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</si>
  <si>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</si>
  <si>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</si>
  <si>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</si>
  <si>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</si>
  <si>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</si>
  <si>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</si>
  <si>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</si>
  <si>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</si>
  <si>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</si>
  <si>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</si>
  <si>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</si>
  <si>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</si>
  <si>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</si>
  <si>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</si>
  <si>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</si>
  <si>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</si>
  <si>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</si>
  <si>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</si>
  <si>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</si>
  <si>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</si>
  <si>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</si>
  <si>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</si>
  <si>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</si>
  <si>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</si>
  <si>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</si>
  <si>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</si>
  <si>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</si>
  <si>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</si>
  <si>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</si>
  <si>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</si>
  <si>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</si>
  <si>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</si>
  <si>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</si>
  <si>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</si>
  <si>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</si>
  <si>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</si>
  <si>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</si>
  <si>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</si>
  <si>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</si>
  <si>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</si>
  <si>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</si>
  <si>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</si>
  <si>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</si>
  <si>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</si>
  <si>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</si>
  <si>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</si>
  <si>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</si>
  <si>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</si>
  <si>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</si>
  <si>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</si>
  <si>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</si>
  <si>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</si>
  <si>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</si>
  <si>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</si>
  <si>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</si>
  <si>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</si>
  <si>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</si>
  <si>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</si>
  <si>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</si>
  <si>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</si>
  <si>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</si>
  <si>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</si>
  <si>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</si>
  <si>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</si>
  <si>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</si>
  <si>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</si>
  <si>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</si>
  <si>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</si>
  <si>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</si>
  <si>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</si>
  <si>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</si>
  <si>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</si>
  <si>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</si>
  <si>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</si>
  <si>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</si>
  <si>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</si>
  <si>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</si>
  <si>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</si>
  <si>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</si>
  <si>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</si>
  <si>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</si>
  <si>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</si>
  <si>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</si>
  <si>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</si>
  <si>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</si>
  <si>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</si>
  <si>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</si>
  <si>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</si>
  <si>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</si>
  <si>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</si>
  <si>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</si>
  <si>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</si>
  <si>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</si>
  <si>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</si>
  <si>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</si>
  <si>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</si>
  <si>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</si>
  <si>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</si>
  <si>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</si>
  <si>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</si>
  <si>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</si>
  <si>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</si>
  <si>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</si>
  <si>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</si>
  <si>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</si>
  <si>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</si>
  <si>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</si>
  <si>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</si>
  <si>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</si>
  <si>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</si>
  <si>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</si>
  <si>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</si>
  <si>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</si>
  <si>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</si>
  <si>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</si>
  <si>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</si>
  <si>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</si>
  <si>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</si>
  <si>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</si>
  <si>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</si>
  <si>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</si>
  <si>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</si>
  <si>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</si>
  <si>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</si>
  <si>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</si>
  <si>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</si>
  <si>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</si>
  <si>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</si>
  <si>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</si>
  <si>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</si>
  <si>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</si>
  <si>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</si>
  <si>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</si>
  <si>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</si>
  <si>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</si>
  <si>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</si>
  <si>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</si>
  <si>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</si>
  <si>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</si>
  <si>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</si>
  <si>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</si>
  <si>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</si>
  <si>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</si>
  <si>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</si>
  <si>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</si>
  <si>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</si>
  <si>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</si>
  <si>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</si>
  <si>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</si>
  <si>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</si>
  <si>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</si>
  <si>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</si>
  <si>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</si>
  <si>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</si>
  <si>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</si>
  <si>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</si>
  <si>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</si>
  <si>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</si>
  <si>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</si>
  <si>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</si>
  <si>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</si>
  <si>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</si>
  <si>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</si>
  <si>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</si>
  <si>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</si>
  <si>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</si>
  <si>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</si>
  <si>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</si>
  <si>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</si>
  <si>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</si>
  <si>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</si>
  <si>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</si>
  <si>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</si>
  <si>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</si>
  <si>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</si>
  <si>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</si>
  <si>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</si>
  <si>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</si>
  <si>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</si>
  <si>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</si>
  <si>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</si>
  <si>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</si>
  <si>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</si>
  <si>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</si>
  <si>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</si>
  <si>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</si>
  <si>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</si>
  <si>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</si>
  <si>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</si>
  <si>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</si>
  <si>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</si>
  <si>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</si>
  <si>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</si>
  <si>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</si>
  <si>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</si>
  <si>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</si>
  <si>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</si>
  <si>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</si>
  <si>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</si>
  <si>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</si>
  <si>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</si>
  <si>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</si>
  <si>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</si>
  <si>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</si>
  <si>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</si>
  <si>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</si>
  <si>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</si>
  <si>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</si>
  <si>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</si>
  <si>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</si>
  <si>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</si>
  <si>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</si>
  <si>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</si>
  <si>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</si>
  <si>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</si>
  <si>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</si>
  <si>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</si>
  <si>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</si>
  <si>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</si>
  <si>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</si>
  <si>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</si>
  <si>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</si>
  <si>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</si>
  <si>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</si>
  <si>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</si>
  <si>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</si>
  <si>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</si>
  <si>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</si>
  <si>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</si>
  <si>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</si>
  <si>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</si>
  <si>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</si>
  <si>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</si>
  <si>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</si>
  <si>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</si>
  <si>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</si>
  <si>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</si>
  <si>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</si>
  <si>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</si>
  <si>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</si>
  <si>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</si>
  <si>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</si>
  <si>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</si>
  <si>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</si>
  <si>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</si>
  <si>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</si>
  <si>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</si>
  <si>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</si>
  <si>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</si>
  <si>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</si>
  <si>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</si>
  <si>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</si>
  <si>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</si>
  <si>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</si>
  <si>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</si>
  <si>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</si>
  <si>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</si>
  <si>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</si>
  <si>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</si>
  <si>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</si>
  <si>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</si>
  <si>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</si>
  <si>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</si>
  <si>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</si>
  <si>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</si>
  <si>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</si>
  <si>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</si>
  <si>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</si>
  <si>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</si>
  <si>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</si>
  <si>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</si>
  <si>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</si>
  <si>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</si>
  <si>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</si>
  <si>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</si>
  <si>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</si>
  <si>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</si>
  <si>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</si>
  <si>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</si>
  <si>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</si>
  <si>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</si>
  <si>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</si>
  <si>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</si>
  <si>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</si>
  <si>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</si>
  <si>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</si>
  <si>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</si>
  <si>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</si>
  <si>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</si>
  <si>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</si>
  <si>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</si>
  <si>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</si>
  <si>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</si>
  <si>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</si>
  <si>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</si>
  <si>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</si>
  <si>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</si>
  <si>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</si>
  <si>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</si>
  <si>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</si>
  <si>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</si>
  <si>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</si>
  <si>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</si>
  <si>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</si>
  <si>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</si>
  <si>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</si>
  <si>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</si>
  <si>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</si>
  <si>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</si>
  <si>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</si>
  <si>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</si>
  <si>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</si>
  <si>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</si>
  <si>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</si>
  <si>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</si>
  <si>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</si>
  <si>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</si>
  <si>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</si>
  <si>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</si>
  <si>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</si>
  <si>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</si>
  <si>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</si>
  <si>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</si>
  <si>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</si>
  <si>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</si>
  <si>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</si>
  <si>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</si>
  <si>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</si>
  <si>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</si>
  <si>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</si>
  <si>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</si>
  <si>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</si>
  <si>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</si>
  <si>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</si>
  <si>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</si>
  <si>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</si>
  <si>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</si>
  <si>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</si>
  <si>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</si>
  <si>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</si>
  <si>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</si>
  <si>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</si>
  <si>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</si>
  <si>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</si>
  <si>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</si>
  <si>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</si>
  <si>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</si>
  <si>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</si>
  <si>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</si>
  <si>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</si>
  <si>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</si>
  <si>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</si>
  <si>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</si>
  <si>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</si>
  <si>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</si>
  <si>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</si>
  <si>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</si>
  <si>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</si>
  <si>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</si>
  <si>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</si>
  <si>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</si>
  <si>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</si>
  <si>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</si>
  <si>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</si>
  <si>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</si>
  <si>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</si>
  <si>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</si>
  <si>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</si>
  <si>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</si>
  <si>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</si>
  <si>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</si>
  <si>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</si>
  <si>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</si>
  <si>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</si>
  <si>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</si>
  <si>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</si>
  <si>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</si>
  <si>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</si>
  <si>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</si>
  <si>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</si>
  <si>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</si>
  <si>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</si>
  <si>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</si>
  <si>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</si>
  <si>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</si>
  <si>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</si>
  <si>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</si>
  <si>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</si>
  <si>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</si>
  <si>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</si>
  <si>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</si>
  <si>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</si>
  <si>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</si>
  <si>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</si>
  <si>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</si>
  <si>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</si>
  <si>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</si>
  <si>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</si>
  <si>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</si>
  <si>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</si>
  <si>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</si>
  <si>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</si>
  <si>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</si>
  <si>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</si>
  <si>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</si>
  <si>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</si>
  <si>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</si>
  <si>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</si>
  <si>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</si>
  <si>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</si>
  <si>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</si>
  <si>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</si>
  <si>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</si>
  <si>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</si>
  <si>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</si>
  <si>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</si>
  <si>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</si>
  <si>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</si>
  <si>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</si>
  <si>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</si>
  <si>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</si>
  <si>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</si>
  <si>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</si>
  <si>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</si>
  <si>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</si>
  <si>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</si>
  <si>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</si>
  <si>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</si>
  <si>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</si>
  <si>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</si>
  <si>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</si>
  <si>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</si>
  <si>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</si>
  <si>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</si>
  <si>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</si>
  <si>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</si>
  <si>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</si>
  <si>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</si>
  <si>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</si>
  <si>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</si>
  <si>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</si>
  <si>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</si>
  <si>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</si>
  <si>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</si>
  <si>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</si>
  <si>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</si>
  <si>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</si>
  <si>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</si>
  <si>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</si>
  <si>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</si>
  <si>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</si>
  <si>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</si>
  <si>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</si>
  <si>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</si>
  <si>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</si>
  <si>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</si>
  <si>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</si>
  <si>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</si>
  <si>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</si>
  <si>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</si>
  <si>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</si>
  <si>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</si>
  <si>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</si>
  <si>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</si>
  <si>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</si>
  <si>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</si>
  <si>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</si>
  <si>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</si>
  <si>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</si>
  <si>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</si>
  <si>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</si>
  <si>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</si>
  <si>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</si>
  <si>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</si>
  <si>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</si>
  <si>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</si>
  <si>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</si>
  <si>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</si>
  <si>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</si>
  <si>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</si>
  <si>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</si>
  <si>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</si>
  <si>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</si>
  <si>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</si>
  <si>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</si>
  <si>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</si>
  <si>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</si>
  <si>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</si>
  <si>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</si>
  <si>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</si>
  <si>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</si>
  <si>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</si>
  <si>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</si>
  <si>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</si>
  <si>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</si>
  <si>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</si>
  <si>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</si>
  <si>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</si>
  <si>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</si>
  <si>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</si>
  <si>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</si>
  <si>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</si>
  <si>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</si>
  <si>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</si>
  <si>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</si>
  <si>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</si>
  <si>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</si>
  <si>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</si>
  <si>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</si>
  <si>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</si>
  <si>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</si>
  <si>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</si>
  <si>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</si>
  <si>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</si>
  <si>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</si>
  <si>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</si>
  <si>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</si>
  <si>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</si>
  <si>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</si>
  <si>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</si>
  <si>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</si>
  <si>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</si>
  <si>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</si>
  <si>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</si>
  <si>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</si>
  <si>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</si>
  <si>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</si>
  <si>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</si>
  <si>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</si>
  <si>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</si>
  <si>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</si>
  <si>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</si>
  <si>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</si>
  <si>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</si>
  <si>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</si>
  <si>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</si>
  <si>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</si>
  <si>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</si>
  <si>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</si>
  <si>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</si>
  <si>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</si>
  <si>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</si>
  <si>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</si>
  <si>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</si>
  <si>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</si>
  <si>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</si>
  <si>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</si>
  <si>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</si>
  <si>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</si>
  <si>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</si>
  <si>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</si>
  <si>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</si>
  <si>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</si>
  <si>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</si>
  <si>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</si>
  <si>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</si>
  <si>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</si>
  <si>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</si>
  <si>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</si>
  <si>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</si>
  <si>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</si>
  <si>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</si>
  <si>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</si>
  <si>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</si>
  <si>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</si>
  <si>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</si>
  <si>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</si>
  <si>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</si>
  <si>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</si>
  <si>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</si>
  <si>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</si>
  <si>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</si>
  <si>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</si>
  <si>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</si>
  <si>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</si>
  <si>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</si>
  <si>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</si>
  <si>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</si>
  <si>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</si>
  <si>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</si>
  <si>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</si>
  <si>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</si>
  <si>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</si>
  <si>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</si>
  <si>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</si>
  <si>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</si>
  <si>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</si>
  <si>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</si>
  <si>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</si>
  <si>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</si>
  <si>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</si>
  <si>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</si>
  <si>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</si>
  <si>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</si>
  <si>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</si>
  <si>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</si>
  <si>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</si>
  <si>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</si>
  <si>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</si>
  <si>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</si>
  <si>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</si>
  <si>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</si>
  <si>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</si>
  <si>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</si>
  <si>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</si>
  <si>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</si>
  <si>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</si>
  <si>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</si>
  <si>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</si>
  <si>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</si>
  <si>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</si>
  <si>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</si>
  <si>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</si>
  <si>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</si>
  <si>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</si>
  <si>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</si>
  <si>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</si>
  <si>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</si>
  <si>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</si>
  <si>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</si>
  <si>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</si>
  <si>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</si>
  <si>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</si>
  <si>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</si>
  <si>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</si>
  <si>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</si>
  <si>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</si>
  <si>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</si>
  <si>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</si>
  <si>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</si>
  <si>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</si>
  <si>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</si>
  <si>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</si>
  <si>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</si>
  <si>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</si>
  <si>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</si>
  <si>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</si>
  <si>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</si>
  <si>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</si>
  <si>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</si>
  <si>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</si>
  <si>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</si>
  <si>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</si>
  <si>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</si>
  <si>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</si>
  <si>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</si>
  <si>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</si>
  <si>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</si>
  <si>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</si>
  <si>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</si>
  <si>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</si>
  <si>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</si>
  <si>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</si>
  <si>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</si>
  <si>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</si>
  <si>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</si>
  <si>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</si>
  <si>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</si>
  <si>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</si>
  <si>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</si>
  <si>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</si>
  <si>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</si>
  <si>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</si>
  <si>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</si>
  <si>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</si>
  <si>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</si>
  <si>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</si>
  <si>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</si>
  <si>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</si>
  <si>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</si>
  <si>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</si>
  <si>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</si>
  <si>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</si>
  <si>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</si>
  <si>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</si>
  <si>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</si>
  <si>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</si>
  <si>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</si>
  <si>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</si>
  <si>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</si>
  <si>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</si>
  <si>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</si>
  <si>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</si>
  <si>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</si>
  <si>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</si>
  <si>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</si>
  <si>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</si>
  <si>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</si>
  <si>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</si>
  <si>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</si>
  <si>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</si>
  <si>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</si>
  <si>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</si>
  <si>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</si>
  <si>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</si>
  <si>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</si>
  <si>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</si>
  <si>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</si>
  <si>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</si>
  <si>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</si>
  <si>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</si>
  <si>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</si>
  <si>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</si>
  <si>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</si>
  <si>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</si>
  <si>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</si>
  <si>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</si>
  <si>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</si>
  <si>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</si>
  <si>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</si>
  <si>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</si>
  <si>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</si>
  <si>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</si>
  <si>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</si>
  <si>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</si>
  <si>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</si>
  <si>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</si>
  <si>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</si>
  <si>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</si>
  <si>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</si>
  <si>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</si>
  <si>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</si>
  <si>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</si>
  <si>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</si>
  <si>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</si>
  <si>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</si>
  <si>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</si>
  <si>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</si>
  <si>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</si>
  <si>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</si>
  <si>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</si>
  <si>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</si>
  <si>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</si>
  <si>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</si>
  <si>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</si>
  <si>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</si>
  <si>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</si>
  <si>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</si>
  <si>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</si>
  <si>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</si>
  <si>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</si>
  <si>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</si>
  <si>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</si>
  <si>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</si>
  <si>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</si>
  <si>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</si>
  <si>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</si>
  <si>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</si>
  <si>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</si>
  <si>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</si>
  <si>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</si>
  <si>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</si>
  <si>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</si>
  <si>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</si>
  <si>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</si>
  <si>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</si>
  <si>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</si>
  <si>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</si>
  <si>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</si>
  <si>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</si>
  <si>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</si>
  <si>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</si>
  <si>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</si>
  <si>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</si>
  <si>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</si>
  <si>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</si>
  <si>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</si>
  <si>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</si>
  <si>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</si>
  <si>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</si>
  <si>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</si>
  <si>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</si>
  <si>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</si>
  <si>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</si>
  <si>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</si>
  <si>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</si>
  <si>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</si>
  <si>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</si>
  <si>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</si>
  <si>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</si>
  <si>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</si>
  <si>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</si>
  <si>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</si>
  <si>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</si>
  <si>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</si>
  <si>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</si>
  <si>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</si>
  <si>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</si>
  <si>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</si>
  <si>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</si>
  <si>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</si>
  <si>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</si>
  <si>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</si>
  <si>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</si>
  <si>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</si>
  <si>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</si>
  <si>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</si>
  <si>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</si>
  <si>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</si>
  <si>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</si>
  <si>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</si>
  <si>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</si>
  <si>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</si>
  <si>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</si>
  <si>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</si>
  <si>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</si>
  <si>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</si>
  <si>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</si>
  <si>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</si>
  <si>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</si>
  <si>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</si>
  <si>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</si>
  <si>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</si>
  <si>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</si>
  <si>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</si>
  <si>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</si>
  <si>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</si>
  <si>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</si>
  <si>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</si>
  <si>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</si>
  <si>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</si>
  <si>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</si>
  <si>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</si>
  <si>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</si>
  <si>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</si>
  <si>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</si>
  <si>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</si>
  <si>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</si>
  <si>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</si>
  <si>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</si>
  <si>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</si>
  <si>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</si>
  <si>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</si>
  <si>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</si>
  <si>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</si>
  <si>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</si>
  <si>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</si>
  <si>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</si>
  <si>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</si>
  <si>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</si>
  <si>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</si>
  <si>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</si>
  <si>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</si>
  <si>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</si>
  <si>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</si>
  <si>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</si>
  <si>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</si>
  <si>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</si>
  <si>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</si>
  <si>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</si>
  <si>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</si>
  <si>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</si>
  <si>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</si>
  <si>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</si>
  <si>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</si>
  <si>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</si>
  <si>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</si>
  <si>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</si>
  <si>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</si>
  <si>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</si>
  <si>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</si>
  <si>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</si>
  <si>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</si>
  <si>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</si>
  <si>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</si>
  <si>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</si>
  <si>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</si>
  <si>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</si>
  <si>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</si>
  <si>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</si>
  <si>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</si>
  <si>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</si>
  <si>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</si>
  <si>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</si>
  <si>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</si>
  <si>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</si>
  <si>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</si>
  <si>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</si>
  <si>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</si>
  <si>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</si>
  <si>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</si>
  <si>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</si>
  <si>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</si>
  <si>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</si>
  <si>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</si>
  <si>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</si>
  <si>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</si>
  <si>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</si>
  <si>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</si>
  <si>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</si>
  <si>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</si>
  <si>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</si>
  <si>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</si>
  <si>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</si>
  <si>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</si>
  <si>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</si>
  <si>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</si>
  <si>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</si>
  <si>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</si>
  <si>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</si>
  <si>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</si>
  <si>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</si>
  <si>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</si>
  <si>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</si>
  <si>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</si>
  <si>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</si>
  <si>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</si>
  <si>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</si>
  <si>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</si>
  <si>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</si>
  <si>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</si>
  <si>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</si>
  <si>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</si>
  <si>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</si>
  <si>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</si>
  <si>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</si>
  <si>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</si>
  <si>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</si>
  <si>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</si>
  <si>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</si>
  <si>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</si>
  <si>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</si>
  <si>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</si>
  <si>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</si>
  <si>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</si>
  <si>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</si>
  <si>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</si>
  <si>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</si>
  <si>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</si>
  <si>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</si>
  <si>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</si>
  <si>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</si>
  <si>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</si>
  <si>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</si>
  <si>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</si>
  <si>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</si>
  <si>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</si>
  <si>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</si>
  <si>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</si>
  <si>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</si>
  <si>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</si>
  <si>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</si>
  <si>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</si>
  <si>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</si>
  <si>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</si>
  <si>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</si>
  <si>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</si>
  <si>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</si>
  <si>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</si>
  <si>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</si>
  <si>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</si>
  <si>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</si>
  <si>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</si>
  <si>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</si>
  <si>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</si>
  <si>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</si>
  <si>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</si>
  <si>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</si>
  <si>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</si>
  <si>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</si>
  <si>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</si>
  <si>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</si>
  <si>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</si>
  <si>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</si>
  <si>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</si>
  <si>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</si>
  <si>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</si>
  <si>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</si>
  <si>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</si>
  <si>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</si>
  <si>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</si>
  <si>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</si>
  <si>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</si>
  <si>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</si>
  <si>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</si>
  <si>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</si>
  <si>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</si>
  <si>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</si>
  <si>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</si>
  <si>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</si>
  <si>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</si>
  <si>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</si>
  <si>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</si>
  <si>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</si>
  <si>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</si>
  <si>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</si>
  <si>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</si>
  <si>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</si>
  <si>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</si>
  <si>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</si>
  <si>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</si>
  <si>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</si>
  <si>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</si>
  <si>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</si>
  <si>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</si>
  <si>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</si>
  <si>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</si>
  <si>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</si>
  <si>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</si>
  <si>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</si>
  <si>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</si>
  <si>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</si>
  <si>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</si>
  <si>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</si>
  <si>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</si>
  <si>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</si>
  <si>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</si>
  <si>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</si>
  <si>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</si>
  <si>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</si>
  <si>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</si>
  <si>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</si>
  <si>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</si>
  <si>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</si>
  <si>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</si>
  <si>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</si>
  <si>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</si>
  <si>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</si>
  <si>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</si>
  <si>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</si>
  <si>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</si>
  <si>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</si>
  <si>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</si>
  <si>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</si>
  <si>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</si>
  <si>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</si>
  <si>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</si>
  <si>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</si>
  <si>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</si>
  <si>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</si>
  <si>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</si>
  <si>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</si>
  <si>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</si>
  <si>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</si>
  <si>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</si>
  <si>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</si>
  <si>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</si>
  <si>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</si>
  <si>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</si>
  <si>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</si>
  <si>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</si>
  <si>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</si>
  <si>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</si>
  <si>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</si>
  <si>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</si>
  <si>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</si>
  <si>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</si>
  <si>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</si>
  <si>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</si>
  <si>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</si>
  <si>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</si>
  <si>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</si>
  <si>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</si>
  <si>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</si>
  <si>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</si>
  <si>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</si>
  <si>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</si>
  <si>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</si>
  <si>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</si>
  <si>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</si>
  <si>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</si>
  <si>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</si>
  <si>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</si>
  <si>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</si>
  <si>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</si>
  <si>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</si>
  <si>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</si>
  <si>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</si>
  <si>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</si>
  <si>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</si>
  <si>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</si>
  <si>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</si>
  <si>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</si>
  <si>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</si>
  <si>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</si>
  <si>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</si>
  <si>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</si>
  <si>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</si>
  <si>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</si>
  <si>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</si>
  <si>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</si>
  <si>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</si>
  <si>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</si>
  <si>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</si>
  <si>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</si>
  <si>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</si>
  <si>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</si>
  <si>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</si>
  <si>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</si>
  <si>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</si>
  <si>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</si>
  <si>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</si>
  <si>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</si>
  <si>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</si>
  <si>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</si>
  <si>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</si>
  <si>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</si>
  <si>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</si>
  <si>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</si>
  <si>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</si>
  <si>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</si>
  <si>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</si>
  <si>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</si>
  <si>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</si>
  <si>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</si>
  <si>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</si>
  <si>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</si>
  <si>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</si>
  <si>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</si>
  <si>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</si>
  <si>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</si>
  <si>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</si>
  <si>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</si>
  <si>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</si>
  <si>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</si>
  <si>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</si>
  <si>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</si>
  <si>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</si>
  <si>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</si>
  <si>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</si>
  <si>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</si>
  <si>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</si>
  <si>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</si>
  <si>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</si>
  <si>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</si>
  <si>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</si>
  <si>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</si>
  <si>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</si>
  <si>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</si>
  <si>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</si>
  <si>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</si>
  <si>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</si>
  <si>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</si>
  <si>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</si>
  <si>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</si>
  <si>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</si>
  <si>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</si>
  <si>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</si>
  <si>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</si>
  <si>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</si>
  <si>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</si>
  <si>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</si>
  <si>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</si>
  <si>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</si>
  <si>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</si>
  <si>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</si>
  <si>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</si>
  <si>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</si>
  <si>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</si>
  <si>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</si>
  <si>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</si>
  <si>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</si>
  <si>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</si>
  <si>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</si>
  <si>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</si>
  <si>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</si>
  <si>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</si>
  <si>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</si>
  <si>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</si>
  <si>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</si>
  <si>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</si>
  <si>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</si>
  <si>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</si>
  <si>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</si>
  <si>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</si>
  <si>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</si>
  <si>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</si>
  <si>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</si>
  <si>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</si>
  <si>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</si>
  <si>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</si>
  <si>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</si>
  <si>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</si>
  <si>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</si>
  <si>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</si>
  <si>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</si>
  <si>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</si>
  <si>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</si>
  <si>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</si>
  <si>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</si>
  <si>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</si>
  <si>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</si>
  <si>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</si>
  <si>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</si>
  <si>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</si>
  <si>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</si>
  <si>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</si>
  <si>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</si>
  <si>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</si>
  <si>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</si>
  <si>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</si>
  <si>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</si>
  <si>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</si>
  <si>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</si>
  <si>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</si>
  <si>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</si>
  <si>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</si>
  <si>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</si>
  <si>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</si>
  <si>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</si>
  <si>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</si>
  <si>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</si>
  <si>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</si>
  <si>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</si>
  <si>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</si>
  <si>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</si>
  <si>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</si>
  <si>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</si>
  <si>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</si>
  <si>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</si>
  <si>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</si>
  <si>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</si>
  <si>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</si>
  <si>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</si>
  <si>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</si>
  <si>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</si>
  <si>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</si>
  <si>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</si>
  <si>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</si>
  <si>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</si>
  <si>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</si>
  <si>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</si>
  <si>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</si>
  <si>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</si>
  <si>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</si>
  <si>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</si>
  <si>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</si>
  <si>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</si>
  <si>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</si>
  <si>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</si>
  <si>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</si>
  <si>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</si>
  <si>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</si>
  <si>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</si>
  <si>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</si>
  <si>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</si>
  <si>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</si>
  <si>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</si>
  <si>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</si>
  <si>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</si>
  <si>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</si>
  <si>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</si>
  <si>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</si>
  <si>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</si>
  <si>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</si>
  <si>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</si>
  <si>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</si>
  <si>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</si>
  <si>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</si>
  <si>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</si>
  <si>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</si>
  <si>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</si>
  <si>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</si>
  <si>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</si>
  <si>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</si>
  <si>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</si>
  <si>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</si>
  <si>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</si>
  <si>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</si>
  <si>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</si>
  <si>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</si>
  <si>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</si>
  <si>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</si>
  <si>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</si>
  <si>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</si>
  <si>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</si>
  <si>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</si>
  <si>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</si>
  <si>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</si>
  <si>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</si>
  <si>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</si>
  <si>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</si>
  <si>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</si>
  <si>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</si>
  <si>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</si>
  <si>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</si>
  <si>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</si>
  <si>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</si>
  <si>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</si>
  <si>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</si>
  <si>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</si>
  <si>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</si>
  <si>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</si>
  <si>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</si>
  <si>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</si>
  <si>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</si>
  <si>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</si>
  <si>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</si>
  <si>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</si>
  <si>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</si>
  <si>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</si>
  <si>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</si>
  <si>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</si>
  <si>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</si>
  <si>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</si>
  <si>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</si>
  <si>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</si>
  <si>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</si>
  <si>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</si>
  <si>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</si>
  <si>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</si>
  <si>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</si>
  <si>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</si>
  <si>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</si>
  <si>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</si>
  <si>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</si>
  <si>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</si>
  <si>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</si>
  <si>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</si>
  <si>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</si>
  <si>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</si>
  <si>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</si>
  <si>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</si>
  <si>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</si>
  <si>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</si>
  <si>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</si>
  <si>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</si>
  <si>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</si>
  <si>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</si>
  <si>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</si>
  <si>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</si>
  <si>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</si>
  <si>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</si>
  <si>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</si>
  <si>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</si>
  <si>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</si>
  <si>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</si>
  <si>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</si>
  <si>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</si>
  <si>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</si>
  <si>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</si>
  <si>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</si>
  <si>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</si>
  <si>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</si>
  <si>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</si>
  <si>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</si>
  <si>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</si>
  <si>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</si>
  <si>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</si>
  <si>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</si>
  <si>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</si>
  <si>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</si>
  <si>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</si>
  <si>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</si>
  <si>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</si>
  <si>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</si>
  <si>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</si>
  <si>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</si>
  <si>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</si>
  <si>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</si>
  <si>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</si>
  <si>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</si>
  <si>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</si>
  <si>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</si>
  <si>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</si>
  <si>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</si>
  <si>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</si>
  <si>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</si>
  <si>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</si>
  <si>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</si>
  <si>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</si>
  <si>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</si>
  <si>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</si>
  <si>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</si>
  <si>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</si>
  <si>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</si>
  <si>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</si>
  <si>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</si>
  <si>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</si>
  <si>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</si>
  <si>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</si>
  <si>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</si>
  <si>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</si>
  <si>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</si>
  <si>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</si>
  <si>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</si>
  <si>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</si>
  <si>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</si>
  <si>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</si>
  <si>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</si>
  <si>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</si>
  <si>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</si>
  <si>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</si>
  <si>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</si>
  <si>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</si>
  <si>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</si>
  <si>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</si>
  <si>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</si>
  <si>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</si>
  <si>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</si>
  <si>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</si>
  <si>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</si>
  <si>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</si>
  <si>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</si>
  <si>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</si>
  <si>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</si>
  <si>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</si>
  <si>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</si>
  <si>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</si>
  <si>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</si>
  <si>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</si>
  <si>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</si>
  <si>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</si>
  <si>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</si>
  <si>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</si>
  <si>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</si>
  <si>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</si>
  <si>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</si>
  <si>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</si>
  <si>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</si>
  <si>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</si>
  <si>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</si>
  <si>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</si>
  <si>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</si>
  <si>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</si>
  <si>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</si>
  <si>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</si>
  <si>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</si>
  <si>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</si>
  <si>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</si>
  <si>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</si>
  <si>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</si>
  <si>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</si>
  <si>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</si>
  <si>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</si>
  <si>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</si>
  <si>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</si>
  <si>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</si>
  <si>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</si>
  <si>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</si>
  <si>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</si>
  <si>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</si>
  <si>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</si>
  <si>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</si>
  <si>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</si>
  <si>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</si>
  <si>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</si>
  <si>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</si>
  <si>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</si>
  <si>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</si>
  <si>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</si>
  <si>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</si>
  <si>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</si>
  <si>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</si>
  <si>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</si>
  <si>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</si>
  <si>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</si>
  <si>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</si>
  <si>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</si>
  <si>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</si>
  <si>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</si>
  <si>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</si>
  <si>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</si>
  <si>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</si>
  <si>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</si>
  <si>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</si>
  <si>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</si>
  <si>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</si>
  <si>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</si>
  <si>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</si>
  <si>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</si>
  <si>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</si>
  <si>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</si>
  <si>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</si>
  <si>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</si>
  <si>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</si>
  <si>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</si>
  <si>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</si>
  <si>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</si>
  <si>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</si>
  <si>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</si>
  <si>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</si>
  <si>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</si>
  <si>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</si>
  <si>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</si>
  <si>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</si>
  <si>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</si>
  <si>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</si>
  <si>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</si>
  <si>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</si>
  <si>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</si>
  <si>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</si>
  <si>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</si>
  <si>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</si>
  <si>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</si>
  <si>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</si>
  <si>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</si>
  <si>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</si>
  <si>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</si>
  <si>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</si>
  <si>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</si>
  <si>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</si>
  <si>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</si>
  <si>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</si>
  <si>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</si>
  <si>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</si>
  <si>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</si>
  <si>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</si>
  <si>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</si>
  <si>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</si>
  <si>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</si>
  <si>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</si>
  <si>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</si>
  <si>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</si>
  <si>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</si>
  <si>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</si>
  <si>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</si>
  <si>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</si>
  <si>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</si>
  <si>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</si>
  <si>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</si>
  <si>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</si>
  <si>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</si>
  <si>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</si>
  <si>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</si>
  <si>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</si>
  <si>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</si>
  <si>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</si>
  <si>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</si>
  <si>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</si>
  <si>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</si>
  <si>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</si>
  <si>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</si>
  <si>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</si>
  <si>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</si>
  <si>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</si>
  <si>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</si>
  <si>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</si>
  <si>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</si>
  <si>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</si>
  <si>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</si>
  <si>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</si>
  <si>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</si>
  <si>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</si>
  <si>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</si>
  <si>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</si>
  <si>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</si>
  <si>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</si>
  <si>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</si>
  <si>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</si>
  <si>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</si>
  <si>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</si>
  <si>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</si>
  <si>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</si>
  <si>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</si>
  <si>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</si>
  <si>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</si>
  <si>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</si>
  <si>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</si>
  <si>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</si>
  <si>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</si>
  <si>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</si>
  <si>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</si>
  <si>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</si>
  <si>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</si>
  <si>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</si>
  <si>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</si>
  <si>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</si>
  <si>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</si>
  <si>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</si>
  <si>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</si>
  <si>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</si>
  <si>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</si>
  <si>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</si>
  <si>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</si>
  <si>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</si>
  <si>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</si>
  <si>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</si>
  <si>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</si>
  <si>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</si>
  <si>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</si>
  <si>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</si>
  <si>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</si>
  <si>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</si>
  <si>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</si>
  <si>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</si>
  <si>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</si>
  <si>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</si>
  <si>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</si>
  <si>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</si>
  <si>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</si>
  <si>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</si>
  <si>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</si>
  <si>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</si>
  <si>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</si>
  <si>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</si>
  <si>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</si>
  <si>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</si>
  <si>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</si>
  <si>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</si>
  <si>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</si>
  <si>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</si>
  <si>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</si>
  <si>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</si>
  <si>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</si>
  <si>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</si>
  <si>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</si>
  <si>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</si>
  <si>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</si>
  <si>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</si>
  <si>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</si>
  <si>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</si>
  <si>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</si>
  <si>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</si>
  <si>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</si>
  <si>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</si>
  <si>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</si>
  <si>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</si>
  <si>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</si>
  <si>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</si>
  <si>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</si>
  <si>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</si>
  <si>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</si>
  <si>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</si>
  <si>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</si>
  <si>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</si>
  <si>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</si>
  <si>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</si>
  <si>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</si>
  <si>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</si>
  <si>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</si>
  <si>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</si>
  <si>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</si>
  <si>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</si>
  <si>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</si>
  <si>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</si>
  <si>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</si>
  <si>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</si>
  <si>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</si>
  <si>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</si>
  <si>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</si>
  <si>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</si>
  <si>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</si>
  <si>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</si>
  <si>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</si>
  <si>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</si>
  <si>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</si>
  <si>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</si>
  <si>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</si>
  <si>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</si>
  <si>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</si>
  <si>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</si>
  <si>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</si>
  <si>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</si>
  <si>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</si>
  <si>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</si>
  <si>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</si>
  <si>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</si>
  <si>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</si>
  <si>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</si>
  <si>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</si>
  <si>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</si>
  <si>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</si>
  <si>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</si>
  <si>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</si>
  <si>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</si>
  <si>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</si>
  <si>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</si>
  <si>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</si>
  <si>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</si>
  <si>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</si>
  <si>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</si>
  <si>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</si>
  <si>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</si>
  <si>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</si>
  <si>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</si>
  <si>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</si>
  <si>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</si>
  <si>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</si>
  <si>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</si>
  <si>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</si>
  <si>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</si>
  <si>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</si>
  <si>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</si>
  <si>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</si>
  <si>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</si>
  <si>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</si>
  <si>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</si>
  <si>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</si>
  <si>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</si>
  <si>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</si>
  <si>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</si>
  <si>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</si>
  <si>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</si>
  <si>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</si>
  <si>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</si>
  <si>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</si>
  <si>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</si>
  <si>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</si>
  <si>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</si>
  <si>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</si>
  <si>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</si>
  <si>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</si>
  <si>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</si>
  <si>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</si>
  <si>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</si>
  <si>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</si>
  <si>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</si>
  <si>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</si>
  <si>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</si>
  <si>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</si>
  <si>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</si>
  <si>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</si>
  <si>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</si>
  <si>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</si>
  <si>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</si>
  <si>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</si>
  <si>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</si>
  <si>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</si>
  <si>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</si>
  <si>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</si>
  <si>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</si>
  <si>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</si>
  <si>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</si>
  <si>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</si>
  <si>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</si>
  <si>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</si>
  <si>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</si>
  <si>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</si>
  <si>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</si>
  <si>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</si>
  <si>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</si>
  <si>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</si>
  <si>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</si>
  <si>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</si>
  <si>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</si>
  <si>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</si>
  <si>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</si>
  <si>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</si>
  <si>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</si>
  <si>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</si>
  <si>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</si>
  <si>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</si>
  <si>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</si>
  <si>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</si>
  <si>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</si>
  <si>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</si>
  <si>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</si>
  <si>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</si>
  <si>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</si>
  <si>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</si>
  <si>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</si>
  <si>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</si>
  <si>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</si>
  <si>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</si>
  <si>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</si>
  <si>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</si>
  <si>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</si>
  <si>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</si>
  <si>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</si>
  <si>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</si>
  <si>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</si>
  <si>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</si>
  <si>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</si>
  <si>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</si>
  <si>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</si>
  <si>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</si>
  <si>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</si>
  <si>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</si>
  <si>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</si>
  <si>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</si>
  <si>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</si>
  <si>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</si>
  <si>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</si>
  <si>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</si>
  <si>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</si>
  <si>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</si>
  <si>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</si>
  <si>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</si>
  <si>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</si>
  <si>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</si>
  <si>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</si>
  <si>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</si>
  <si>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</si>
  <si>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</si>
  <si>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</si>
  <si>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</si>
  <si>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</si>
  <si>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</si>
  <si>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</si>
  <si>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</si>
  <si>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</si>
  <si>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</si>
  <si>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</si>
  <si>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</si>
  <si>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</si>
  <si>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</si>
  <si>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</si>
  <si>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</si>
  <si>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</si>
  <si>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</si>
  <si>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</si>
  <si>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</si>
  <si>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</si>
  <si>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</si>
  <si>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</si>
  <si>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</si>
  <si>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</si>
  <si>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</si>
  <si>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</si>
  <si>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</si>
  <si>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</si>
  <si>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</si>
  <si>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</si>
  <si>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</si>
  <si>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</si>
  <si>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</si>
  <si>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</si>
  <si>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</si>
  <si>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</si>
  <si>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</si>
  <si>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</si>
  <si>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</si>
  <si>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</si>
  <si>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</si>
  <si>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</si>
  <si>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</si>
  <si>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</si>
  <si>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</si>
  <si>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</si>
  <si>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</si>
  <si>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</si>
  <si>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</si>
  <si>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</si>
  <si>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</si>
  <si>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</si>
  <si>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</si>
  <si>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</si>
  <si>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</si>
  <si>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</si>
  <si>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</si>
  <si>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</si>
  <si>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</si>
  <si>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</si>
  <si>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</si>
  <si>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</si>
  <si>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</si>
  <si>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</si>
  <si>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</si>
  <si>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</si>
  <si>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</si>
  <si>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</si>
  <si>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</si>
  <si>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</si>
  <si>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</si>
  <si>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</si>
  <si>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</si>
  <si>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</si>
  <si>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</si>
  <si>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</si>
  <si>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</si>
  <si>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</si>
  <si>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</si>
  <si>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</si>
  <si>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</si>
  <si>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</si>
  <si>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</si>
  <si>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</si>
  <si>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</si>
  <si>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</si>
  <si>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</si>
  <si>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</si>
  <si>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</si>
  <si>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</si>
  <si>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</si>
  <si>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</si>
  <si>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</si>
  <si>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</si>
  <si>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</si>
  <si>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</si>
  <si>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</si>
  <si>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</si>
  <si>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</si>
  <si>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</si>
  <si>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</si>
  <si>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</si>
  <si>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</si>
  <si>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</si>
  <si>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</si>
  <si>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</si>
  <si>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</si>
  <si>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</si>
  <si>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</si>
  <si>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</si>
  <si>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</si>
  <si>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</si>
  <si>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</si>
  <si>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</si>
  <si>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</si>
  <si>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</si>
  <si>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</si>
  <si>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</si>
  <si>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</si>
  <si>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</si>
  <si>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</si>
  <si>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</si>
  <si>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</si>
  <si>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</si>
  <si>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</si>
  <si>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</si>
  <si>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</si>
  <si>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</si>
  <si>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</si>
  <si>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</si>
  <si>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</si>
  <si>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</si>
  <si>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</si>
  <si>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</si>
  <si>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</si>
  <si>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</si>
  <si>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</si>
  <si>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</si>
  <si>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</si>
  <si>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</si>
  <si>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</si>
  <si>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</si>
  <si>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</si>
  <si>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</si>
  <si>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</si>
  <si>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</si>
  <si>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</si>
  <si>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</si>
  <si>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</si>
  <si>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</si>
  <si>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</si>
  <si>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</si>
  <si>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</si>
  <si>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</si>
  <si>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</si>
  <si>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</si>
  <si>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</si>
  <si>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</si>
  <si>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</si>
  <si>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</si>
  <si>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</si>
  <si>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</si>
  <si>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</si>
  <si>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</si>
  <si>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</si>
  <si>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</si>
  <si>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</si>
  <si>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</si>
  <si>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</si>
  <si>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</si>
  <si>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</si>
  <si>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</si>
  <si>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</si>
  <si>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</si>
  <si>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</si>
  <si>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</si>
  <si>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</si>
  <si>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</si>
  <si>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</si>
  <si>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</si>
  <si>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</si>
  <si>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</si>
  <si>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</si>
  <si>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</si>
  <si>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</si>
  <si>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</si>
  <si>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</si>
  <si>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</si>
  <si>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</si>
  <si>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</si>
  <si>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</si>
  <si>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</si>
  <si>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</si>
  <si>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</si>
  <si>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</si>
  <si>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</si>
  <si>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</si>
  <si>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</si>
  <si>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</si>
  <si>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</si>
  <si>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</si>
  <si>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</si>
  <si>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</si>
  <si>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</si>
  <si>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</si>
  <si>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</si>
  <si>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</si>
  <si>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</si>
  <si>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</si>
  <si>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</si>
  <si>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</si>
  <si>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</si>
  <si>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</si>
  <si>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</si>
  <si>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</si>
  <si>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</si>
  <si>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</si>
  <si>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</si>
  <si>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</si>
  <si>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</si>
  <si>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</si>
  <si>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</si>
  <si>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</si>
  <si>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</si>
  <si>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</si>
  <si>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</si>
  <si>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</si>
  <si>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</si>
  <si>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</si>
  <si>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</si>
  <si>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</si>
  <si>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</si>
  <si>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</si>
  <si>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</si>
  <si>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</si>
  <si>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</si>
  <si>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</si>
  <si>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</si>
  <si>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</si>
  <si>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</si>
  <si>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</si>
  <si>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</si>
  <si>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</si>
  <si>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</si>
  <si>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</si>
  <si>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</si>
  <si>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</si>
  <si>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</si>
  <si>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</si>
  <si>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</si>
  <si>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</si>
  <si>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</si>
  <si>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</si>
  <si>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</si>
  <si>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</si>
  <si>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</si>
  <si>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</si>
  <si>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</si>
  <si>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</si>
  <si>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</si>
  <si>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</si>
  <si>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</si>
  <si>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</si>
  <si>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</si>
  <si>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</si>
  <si>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</si>
  <si>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</si>
  <si>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</si>
  <si>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</si>
  <si>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</si>
  <si>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</si>
  <si>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</si>
  <si>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</si>
  <si>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</si>
  <si>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</si>
  <si>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</si>
  <si>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</si>
  <si>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</si>
  <si>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</si>
  <si>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</si>
  <si>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</si>
  <si>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</si>
  <si>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</si>
  <si>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</si>
  <si>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</si>
  <si>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</si>
  <si>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</si>
  <si>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</si>
  <si>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</si>
  <si>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</si>
  <si>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</si>
  <si>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</si>
  <si>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</si>
  <si>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</si>
  <si>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</si>
  <si>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</si>
  <si>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</si>
  <si>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</si>
  <si>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</si>
  <si>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</si>
  <si>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</si>
  <si>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</si>
  <si>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</si>
  <si>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</si>
  <si>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</si>
  <si>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</si>
  <si>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</si>
  <si>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</si>
  <si>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</si>
  <si>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</si>
  <si>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</si>
  <si>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</si>
  <si>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</si>
  <si>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</si>
  <si>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</si>
  <si>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</si>
  <si>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</si>
  <si>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</si>
  <si>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</si>
  <si>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</si>
  <si>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</si>
  <si>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</si>
  <si>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</si>
  <si>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</si>
  <si>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</si>
  <si>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</si>
  <si>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</si>
  <si>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</si>
  <si>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</si>
  <si>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</si>
  <si>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</si>
  <si>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</si>
  <si>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</si>
  <si>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</si>
  <si>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</si>
  <si>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</si>
  <si>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</si>
  <si>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</si>
  <si>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</si>
  <si>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</si>
  <si>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</si>
  <si>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</si>
  <si>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</si>
  <si>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</si>
  <si>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</si>
  <si>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</si>
  <si>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</si>
  <si>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</si>
  <si>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</si>
  <si>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</si>
  <si>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</si>
  <si>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</si>
  <si>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</si>
  <si>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</si>
  <si>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</si>
  <si>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</si>
  <si>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</si>
  <si>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</si>
  <si>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</si>
  <si>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</si>
  <si>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</si>
  <si>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</si>
  <si>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</si>
  <si>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</si>
  <si>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</si>
  <si>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</si>
  <si>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</si>
  <si>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</si>
  <si>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</si>
  <si>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</si>
  <si>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</si>
  <si>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</si>
  <si>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</si>
  <si>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</si>
  <si>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</si>
  <si>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</si>
  <si>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</si>
  <si>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</si>
  <si>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</si>
  <si>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</si>
  <si>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</si>
  <si>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</si>
  <si>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</si>
  <si>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</si>
  <si>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</si>
  <si>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</si>
  <si>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</si>
  <si>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</si>
  <si>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</si>
  <si>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</si>
  <si>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</si>
  <si>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</si>
  <si>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</si>
  <si>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</si>
  <si>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</si>
  <si>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</si>
  <si>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</si>
  <si>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</si>
  <si>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</si>
  <si>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</si>
  <si>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</si>
  <si>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</si>
  <si>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</si>
  <si>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</si>
  <si>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</si>
  <si>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</si>
  <si>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</si>
  <si>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</si>
  <si>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</si>
  <si>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</si>
  <si>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</si>
  <si>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</si>
  <si>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</si>
  <si>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</si>
  <si>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</si>
  <si>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</si>
  <si>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</si>
  <si>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</si>
  <si>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</si>
  <si>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</si>
  <si>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</si>
  <si>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</si>
  <si>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</si>
  <si>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</si>
  <si>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</si>
  <si>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</si>
  <si>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</si>
  <si>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</si>
  <si>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</si>
  <si>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</si>
  <si>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</si>
  <si>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</si>
  <si>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</si>
  <si>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</si>
  <si>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</si>
  <si>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</si>
  <si>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</si>
  <si>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</si>
  <si>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</si>
  <si>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</si>
  <si>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</si>
  <si>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</si>
  <si>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</si>
  <si>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</si>
  <si>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</si>
  <si>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</si>
  <si>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</si>
  <si>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</si>
  <si>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</si>
  <si>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</si>
  <si>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</si>
  <si>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</si>
  <si>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</si>
  <si>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</si>
  <si>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</si>
  <si>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</si>
  <si>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</si>
  <si>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</si>
  <si>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</si>
  <si>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</si>
  <si>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</si>
  <si>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</si>
  <si>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</si>
  <si>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</si>
  <si>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</si>
  <si>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</si>
  <si>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</si>
  <si>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</si>
  <si>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</si>
  <si>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</si>
  <si>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</si>
  <si>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</si>
  <si>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</si>
  <si>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</si>
  <si>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</si>
  <si>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</si>
  <si>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</si>
  <si>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</si>
  <si>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</si>
  <si>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</si>
  <si>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</si>
  <si>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</si>
  <si>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</si>
  <si>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</si>
  <si>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</si>
  <si>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</si>
  <si>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</si>
  <si>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</si>
  <si>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</si>
  <si>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</si>
  <si>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</si>
  <si>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</si>
  <si>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</si>
  <si>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</si>
  <si>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</si>
  <si>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</si>
  <si>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</si>
  <si>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</si>
  <si>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</si>
  <si>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</si>
  <si>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</si>
  <si>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</si>
  <si>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</si>
  <si>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</si>
  <si>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</si>
  <si>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</si>
  <si>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</si>
  <si>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</si>
  <si>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</si>
  <si>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</si>
  <si>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</si>
  <si>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</si>
  <si>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</si>
  <si>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</si>
  <si>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</si>
  <si>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</si>
  <si>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</si>
  <si>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</si>
  <si>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</si>
  <si>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</si>
  <si>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</si>
  <si>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</si>
  <si>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</si>
  <si>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</si>
  <si>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</si>
  <si>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</si>
  <si>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</si>
  <si>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</si>
  <si>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</si>
  <si>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</si>
  <si>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</si>
  <si>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</si>
  <si>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</si>
  <si>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</si>
  <si>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</si>
  <si>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</si>
  <si>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</si>
  <si>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</si>
  <si>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</si>
  <si>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</si>
  <si>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</si>
  <si>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</si>
  <si>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</si>
  <si>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</si>
  <si>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</si>
  <si>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</si>
  <si>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</si>
  <si>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</si>
  <si>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</si>
  <si>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</si>
  <si>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</si>
  <si>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</si>
  <si>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</si>
  <si>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</si>
  <si>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</si>
  <si>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</si>
  <si>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</si>
  <si>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</si>
  <si>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</si>
  <si>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</si>
  <si>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</si>
  <si>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</si>
  <si>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</si>
  <si>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</si>
  <si>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</si>
  <si>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</si>
  <si>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</si>
  <si>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</si>
  <si>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</si>
  <si>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</si>
  <si>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</si>
  <si>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</si>
  <si>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</si>
  <si>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</si>
  <si>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</si>
  <si>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</si>
  <si>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</si>
  <si>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</si>
  <si>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</si>
  <si>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</si>
  <si>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</si>
  <si>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</si>
  <si>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</si>
  <si>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</si>
  <si>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</si>
  <si>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</si>
  <si>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</si>
  <si>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</si>
  <si>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</si>
  <si>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</si>
  <si>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</si>
  <si>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</si>
  <si>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</si>
  <si>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</si>
  <si>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</si>
  <si>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</si>
  <si>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</si>
  <si>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</si>
  <si>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</si>
  <si>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</si>
  <si>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</si>
  <si>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</si>
  <si>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</si>
  <si>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</si>
  <si>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</si>
  <si>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</si>
  <si>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</si>
  <si>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</si>
  <si>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</si>
  <si>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</si>
  <si>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</si>
  <si>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</si>
  <si>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</si>
  <si>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</si>
  <si>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</si>
  <si>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</si>
  <si>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</si>
  <si>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</si>
  <si>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</si>
  <si>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</si>
  <si>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</si>
  <si>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</si>
  <si>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</si>
  <si>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</si>
  <si>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</si>
  <si>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</si>
  <si>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</si>
  <si>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</si>
  <si>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</si>
  <si>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</si>
  <si>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</si>
  <si>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</si>
  <si>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</si>
  <si>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</si>
  <si>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</si>
  <si>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</si>
  <si>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</si>
  <si>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</si>
  <si>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</si>
  <si>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</si>
  <si>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</si>
  <si>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</si>
  <si>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</si>
  <si>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</si>
  <si>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</si>
  <si>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</si>
  <si>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</si>
  <si>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</si>
  <si>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</si>
  <si>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</si>
  <si>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</si>
  <si>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</si>
  <si>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</si>
  <si>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</si>
  <si>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</si>
  <si>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</si>
  <si>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</si>
  <si>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</si>
  <si>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</si>
  <si>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</si>
  <si>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</si>
  <si>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</si>
  <si>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</si>
  <si>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</si>
  <si>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</si>
  <si>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</si>
  <si>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</si>
  <si>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</si>
  <si>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</si>
  <si>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</si>
  <si>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</si>
  <si>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</si>
  <si>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</si>
  <si>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</si>
  <si>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</si>
  <si>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</si>
  <si>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</si>
  <si>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</si>
  <si>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</si>
  <si>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</si>
  <si>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</si>
  <si>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</si>
  <si>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</si>
  <si>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</si>
  <si>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</si>
  <si>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</si>
  <si>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</si>
  <si>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</si>
  <si>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</si>
  <si>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</si>
  <si>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</si>
  <si>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</si>
  <si>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</si>
  <si>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</si>
  <si>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</si>
  <si>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</si>
  <si>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</si>
  <si>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</si>
  <si>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</si>
  <si>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</si>
  <si>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</si>
  <si>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</si>
  <si>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</si>
  <si>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</si>
  <si>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</si>
  <si>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</si>
  <si>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</si>
  <si>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</si>
  <si>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</si>
  <si>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</si>
  <si>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</si>
  <si>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</si>
  <si>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</si>
  <si>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</si>
  <si>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</si>
  <si>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</si>
  <si>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</si>
  <si>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</si>
  <si>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</si>
  <si>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</si>
  <si>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</si>
  <si>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</si>
  <si>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</si>
  <si>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</si>
  <si>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</si>
  <si>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</si>
  <si>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</si>
  <si>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</si>
  <si>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</si>
  <si>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</si>
  <si>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</si>
  <si>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</si>
  <si>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</si>
  <si>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</si>
  <si>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</si>
  <si>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</si>
  <si>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</si>
  <si>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</si>
  <si>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</si>
  <si>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</si>
  <si>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</si>
  <si>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</si>
  <si>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</si>
  <si>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</si>
  <si>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</si>
  <si>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</si>
  <si>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</si>
  <si>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</si>
  <si>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</si>
  <si>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</si>
  <si>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</si>
  <si>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</si>
  <si>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</si>
  <si>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</si>
  <si>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</si>
  <si>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</si>
  <si>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</si>
  <si>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</si>
  <si>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</si>
  <si>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</si>
  <si>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</si>
  <si>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</si>
  <si>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</si>
  <si>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</si>
  <si>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</si>
  <si>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</si>
  <si>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</si>
  <si>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</si>
  <si>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</si>
  <si>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</si>
  <si>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</si>
  <si>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</si>
  <si>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</si>
  <si>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</si>
  <si>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</si>
  <si>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</si>
  <si>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</si>
  <si>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</si>
  <si>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</si>
  <si>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</si>
  <si>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</si>
  <si>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</si>
  <si>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</si>
  <si>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</si>
  <si>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</si>
  <si>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</si>
  <si>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</si>
  <si>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</si>
  <si>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</si>
  <si>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</si>
  <si>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</si>
  <si>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</si>
  <si>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</si>
  <si>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</si>
  <si>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</si>
  <si>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</si>
  <si>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</si>
  <si>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</si>
  <si>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</si>
  <si>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</si>
  <si>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</si>
  <si>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</si>
  <si>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</si>
  <si>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</si>
  <si>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</si>
  <si>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</si>
  <si>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</si>
  <si>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</si>
  <si>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</si>
  <si>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</si>
  <si>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</si>
  <si>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</si>
  <si>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</si>
  <si>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</si>
  <si>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</si>
  <si>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</si>
  <si>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</si>
  <si>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</si>
  <si>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</si>
  <si>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</si>
  <si>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</si>
  <si>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</si>
  <si>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</si>
  <si>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</si>
  <si>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</si>
  <si>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</si>
  <si>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</si>
  <si>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</si>
  <si>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</si>
  <si>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</si>
  <si>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</si>
  <si>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</si>
  <si>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</si>
  <si>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</si>
  <si>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</si>
  <si>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</si>
  <si>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</si>
  <si>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</si>
  <si>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</si>
  <si>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</si>
  <si>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</si>
  <si>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</si>
  <si>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</si>
  <si>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</si>
  <si>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</si>
  <si>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</si>
  <si>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</si>
  <si>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</si>
  <si>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</si>
  <si>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</si>
  <si>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</si>
  <si>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</si>
  <si>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</si>
  <si>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</si>
  <si>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</si>
  <si>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</si>
  <si>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</si>
  <si>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</si>
  <si>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</si>
  <si>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</si>
  <si>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</si>
  <si>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</si>
  <si>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</si>
  <si>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</si>
  <si>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</si>
  <si>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</si>
  <si>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</si>
  <si>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</si>
  <si>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</si>
  <si>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</si>
  <si>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</si>
  <si>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</si>
  <si>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</si>
  <si>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</si>
  <si>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</si>
  <si>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</si>
  <si>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</si>
  <si>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</si>
  <si>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</si>
  <si>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</si>
  <si>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</si>
  <si>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</si>
  <si>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</si>
  <si>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</si>
  <si>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</si>
  <si>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</si>
  <si>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</si>
  <si>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</si>
  <si>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</si>
  <si>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</si>
  <si>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</si>
  <si>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</si>
  <si>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</si>
  <si>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</si>
  <si>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</si>
  <si>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</si>
  <si>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</si>
  <si>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</si>
  <si>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</si>
  <si>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</si>
  <si>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</si>
  <si>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</si>
  <si>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</si>
  <si>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</si>
  <si>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</si>
  <si>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</si>
  <si>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</si>
  <si>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</si>
  <si>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</si>
  <si>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</si>
  <si>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</si>
  <si>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</si>
  <si>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</si>
  <si>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</si>
  <si>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</si>
  <si>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</si>
  <si>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</si>
  <si>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</si>
  <si>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</si>
  <si>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</si>
  <si>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</si>
  <si>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</si>
  <si>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</si>
  <si>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</si>
  <si>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</si>
  <si>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</si>
  <si>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</si>
  <si>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</si>
  <si>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</si>
  <si>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</si>
  <si>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</si>
  <si>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</si>
  <si>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</si>
  <si>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</si>
  <si>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</si>
  <si>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</si>
  <si>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</si>
  <si>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</si>
  <si>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</si>
  <si>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</si>
  <si>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</si>
  <si>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</si>
  <si>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</si>
  <si>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</si>
  <si>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</si>
  <si>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</si>
  <si>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</si>
  <si>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</si>
  <si>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</si>
  <si>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</si>
  <si>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</si>
  <si>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</si>
  <si>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</si>
  <si>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</si>
  <si>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</si>
  <si>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</si>
  <si>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</si>
  <si>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</si>
  <si>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</si>
  <si>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</si>
  <si>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</si>
  <si>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</si>
  <si>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</si>
  <si>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</si>
  <si>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</si>
  <si>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</si>
  <si>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</si>
  <si>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</si>
  <si>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</si>
  <si>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</si>
  <si>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</si>
  <si>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</si>
  <si>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</si>
  <si>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</si>
  <si>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</si>
  <si>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</si>
  <si>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</si>
  <si>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</si>
  <si>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</si>
  <si>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</si>
  <si>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</si>
  <si>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</si>
  <si>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</si>
  <si>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</si>
  <si>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</si>
  <si>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</si>
  <si>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</si>
  <si>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</si>
  <si>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</si>
  <si>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</si>
  <si>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</si>
  <si>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</si>
  <si>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</si>
  <si>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</si>
  <si>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</si>
  <si>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</si>
  <si>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</si>
  <si>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</si>
  <si>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</si>
  <si>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</si>
  <si>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</si>
  <si>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</si>
  <si>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</si>
  <si>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</si>
  <si>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</si>
  <si>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</si>
  <si>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</si>
  <si>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</si>
  <si>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</si>
  <si>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</si>
  <si>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</si>
  <si>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</si>
  <si>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</si>
  <si>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</si>
  <si>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</si>
  <si>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</si>
  <si>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</si>
  <si>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</si>
  <si>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</si>
  <si>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</si>
  <si>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</si>
  <si>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</si>
  <si>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</si>
  <si>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</si>
  <si>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</si>
  <si>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</si>
  <si>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</si>
  <si>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</si>
  <si>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</si>
  <si>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</si>
  <si>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</si>
  <si>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</si>
  <si>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</si>
  <si>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</si>
  <si>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</si>
  <si>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</si>
  <si>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</si>
  <si>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</si>
  <si>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</si>
  <si>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</si>
  <si>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</si>
  <si>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</si>
  <si>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</si>
  <si>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</si>
  <si>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</si>
  <si>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</si>
  <si>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</si>
  <si>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</si>
  <si>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</si>
  <si>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</si>
  <si>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</si>
  <si>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</si>
  <si>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</si>
  <si>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</si>
  <si>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</si>
  <si>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</si>
  <si>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</si>
  <si>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</si>
  <si>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</si>
  <si>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</si>
  <si>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</si>
  <si>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</si>
  <si>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</si>
  <si>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</si>
  <si>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</si>
  <si>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</si>
  <si>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</si>
  <si>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</si>
  <si>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</si>
  <si>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</si>
  <si>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</si>
  <si>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</si>
  <si>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</si>
  <si>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</si>
  <si>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</si>
  <si>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</si>
  <si>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</si>
  <si>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</si>
  <si>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</si>
  <si>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</si>
  <si>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</si>
  <si>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</si>
  <si>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</si>
  <si>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</si>
  <si>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</si>
  <si>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</si>
  <si>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</si>
  <si>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</si>
  <si>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</si>
  <si>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</si>
  <si>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</si>
  <si>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</si>
  <si>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</si>
  <si>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</si>
  <si>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</si>
  <si>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</si>
  <si>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</si>
  <si>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</si>
  <si>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</si>
  <si>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</si>
  <si>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</si>
  <si>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</si>
  <si>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</si>
  <si>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</si>
  <si>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</si>
  <si>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</si>
  <si>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</si>
  <si>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</si>
  <si>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</si>
  <si>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</si>
  <si>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</si>
  <si>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</si>
  <si>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</si>
  <si>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</si>
  <si>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</si>
  <si>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</si>
  <si>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</si>
  <si>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</si>
  <si>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</si>
  <si>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</si>
  <si>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</si>
  <si>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</si>
  <si>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</si>
  <si>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</si>
  <si>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</si>
  <si>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</si>
  <si>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</si>
  <si>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</si>
  <si>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</si>
  <si>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</si>
  <si>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</si>
  <si>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</si>
  <si>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</si>
  <si>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</si>
  <si>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</si>
  <si>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</si>
  <si>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</si>
  <si>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</si>
  <si>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</si>
  <si>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</si>
  <si>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</si>
  <si>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</si>
  <si>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</si>
  <si>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</si>
  <si>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</si>
  <si>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</si>
  <si>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</si>
  <si>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</si>
  <si>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</si>
  <si>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</si>
  <si>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</si>
  <si>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</si>
  <si>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</si>
  <si>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</si>
  <si>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</si>
  <si>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</si>
  <si>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</si>
  <si>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</si>
  <si>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</si>
  <si>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</si>
  <si>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</si>
  <si>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</si>
  <si>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</si>
  <si>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</si>
  <si>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</si>
  <si>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</si>
  <si>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</si>
  <si>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</si>
  <si>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</si>
  <si>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</si>
  <si>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</si>
  <si>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</si>
  <si>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</si>
  <si>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</si>
  <si>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</si>
  <si>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</si>
  <si>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</si>
  <si>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</si>
  <si>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</si>
  <si>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</si>
  <si>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</si>
  <si>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</si>
  <si>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</si>
  <si>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</si>
  <si>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</si>
  <si>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</si>
  <si>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</si>
  <si>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</si>
  <si>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</si>
  <si>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</si>
  <si>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</si>
  <si>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</si>
  <si>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</si>
  <si>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</si>
  <si>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</si>
  <si>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</si>
  <si>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</si>
  <si>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</si>
  <si>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</si>
  <si>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</si>
  <si>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</si>
  <si>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</si>
  <si>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</si>
  <si>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</si>
  <si>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</si>
  <si>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</si>
  <si>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</si>
  <si>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</si>
  <si>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</si>
  <si>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</si>
  <si>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</si>
  <si>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</si>
  <si>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</si>
  <si>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</si>
  <si>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</si>
  <si>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</si>
  <si>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</si>
  <si>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</si>
  <si>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</si>
  <si>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</si>
  <si>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</si>
  <si>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</si>
  <si>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</si>
  <si>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</si>
  <si>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</si>
  <si>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</si>
  <si>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</si>
  <si>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</si>
  <si>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</si>
  <si>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</si>
  <si>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</si>
  <si>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</si>
  <si>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</si>
  <si>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</si>
  <si>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</si>
  <si>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</si>
  <si>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</si>
  <si>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</si>
  <si>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</si>
  <si>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</si>
  <si>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</si>
  <si>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</si>
  <si>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</si>
  <si>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</si>
  <si>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</si>
  <si>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</si>
  <si>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</si>
  <si>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</si>
  <si>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</si>
  <si>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</si>
  <si>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</si>
  <si>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</si>
  <si>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</si>
  <si>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</si>
  <si>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</si>
  <si>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</si>
  <si>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</si>
  <si>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</si>
  <si>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</si>
  <si>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</si>
  <si>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</si>
  <si>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</si>
  <si>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</si>
  <si>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</si>
  <si>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</si>
  <si>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</si>
  <si>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</si>
  <si>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</si>
  <si>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</si>
  <si>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</si>
  <si>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</si>
  <si>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</si>
  <si>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</si>
  <si>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</si>
  <si>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</si>
  <si>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</si>
  <si>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</si>
  <si>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</si>
  <si>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</si>
  <si>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</si>
  <si>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</si>
  <si>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</si>
  <si>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</si>
  <si>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</si>
  <si>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</si>
  <si>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</si>
  <si>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</si>
  <si>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</si>
  <si>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</si>
  <si>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</si>
  <si>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</si>
  <si>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</si>
  <si>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</si>
  <si>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</si>
  <si>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</si>
  <si>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</si>
  <si>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</si>
  <si>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</si>
  <si>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</si>
  <si>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</si>
  <si>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</si>
  <si>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</si>
  <si>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</si>
  <si>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</si>
  <si>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</si>
  <si>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</si>
  <si>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</si>
  <si>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</si>
  <si>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</si>
  <si>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</si>
  <si>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</si>
  <si>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</si>
  <si>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</si>
  <si>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</si>
  <si>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</si>
  <si>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</si>
  <si>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</si>
  <si>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</si>
  <si>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</si>
  <si>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</si>
  <si>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</si>
  <si>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</si>
  <si>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</si>
  <si>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</si>
  <si>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</si>
  <si>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</si>
  <si>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</si>
  <si>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</si>
  <si>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</si>
  <si>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</si>
  <si>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</si>
  <si>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</si>
  <si>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</si>
  <si>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</si>
  <si>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</si>
  <si>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</si>
  <si>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</si>
  <si>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</si>
  <si>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</si>
  <si>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</si>
  <si>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</si>
  <si>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</si>
  <si>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</si>
  <si>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</si>
  <si>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</si>
  <si>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</si>
  <si>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</si>
  <si>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</si>
  <si>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</si>
  <si>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</si>
  <si>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</si>
  <si>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</si>
  <si>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</si>
  <si>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</si>
  <si>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</si>
  <si>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</si>
  <si>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</si>
  <si>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</si>
  <si>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</si>
  <si>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</si>
  <si>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</si>
  <si>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</si>
  <si>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</si>
  <si>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</si>
  <si>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</si>
  <si>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</si>
  <si>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</si>
  <si>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</si>
  <si>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</si>
  <si>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</si>
  <si>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</si>
  <si>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</si>
  <si>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</si>
  <si>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</si>
  <si>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</si>
  <si>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</si>
  <si>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</si>
  <si>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</si>
  <si>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</si>
  <si>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</si>
  <si>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</si>
  <si>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</si>
  <si>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</si>
  <si>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</si>
  <si>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</si>
  <si>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</si>
  <si>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</si>
  <si>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</si>
  <si>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</si>
  <si>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</si>
  <si>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</si>
  <si>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</si>
  <si>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</si>
  <si>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</si>
  <si>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</si>
  <si>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</si>
  <si>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</si>
  <si>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</si>
  <si>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</si>
  <si>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</si>
  <si>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</si>
  <si>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</si>
  <si>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</si>
  <si>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</si>
  <si>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</si>
  <si>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</si>
  <si>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</si>
  <si>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</si>
  <si>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</si>
  <si>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</si>
  <si>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</si>
  <si>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</si>
  <si>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</si>
  <si>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</si>
  <si>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</si>
  <si>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</si>
  <si>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</si>
  <si>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</si>
  <si>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</si>
  <si>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</si>
  <si>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</si>
  <si>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</si>
  <si>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</si>
  <si>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</si>
  <si>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</si>
  <si>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</si>
  <si>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</si>
  <si>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</si>
  <si>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</si>
  <si>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</si>
  <si>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</si>
  <si>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</si>
  <si>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</si>
  <si>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</si>
  <si>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</si>
  <si>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</si>
  <si>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</si>
  <si>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</si>
  <si>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</si>
  <si>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</si>
  <si>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</si>
  <si>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</si>
  <si>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</si>
  <si>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</si>
  <si>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</si>
  <si>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</si>
  <si>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</si>
  <si>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</si>
  <si>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</si>
  <si>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</si>
  <si>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</si>
  <si>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</si>
  <si>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</si>
  <si>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</si>
  <si>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</si>
  <si>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</si>
  <si>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</si>
  <si>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</si>
  <si>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</si>
  <si>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</si>
  <si>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</si>
  <si>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</si>
  <si>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</si>
  <si>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</si>
  <si>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</si>
  <si>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</si>
  <si>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</si>
  <si>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</si>
  <si>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</si>
  <si>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</si>
  <si>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</si>
  <si>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</si>
  <si>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</si>
  <si>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</si>
  <si>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</si>
  <si>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</si>
  <si>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</si>
  <si>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</si>
  <si>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</si>
  <si>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</si>
  <si>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</si>
  <si>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</si>
  <si>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</si>
  <si>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</si>
  <si>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</si>
  <si>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</si>
  <si>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</si>
  <si>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</si>
  <si>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</si>
  <si>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</si>
  <si>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</si>
  <si>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</si>
  <si>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</si>
  <si>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</si>
  <si>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</si>
  <si>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</si>
  <si>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</si>
  <si>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</si>
  <si>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</si>
  <si>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</si>
  <si>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</si>
  <si>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</si>
  <si>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</si>
  <si>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</si>
  <si>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</si>
  <si>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</si>
  <si>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</si>
  <si>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</si>
  <si>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</si>
  <si>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</si>
  <si>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</si>
  <si>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</si>
  <si>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</si>
  <si>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</si>
  <si>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</si>
  <si>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</si>
  <si>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</si>
  <si>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</si>
  <si>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</si>
  <si>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</si>
  <si>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</si>
  <si>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</si>
  <si>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</si>
  <si>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</si>
  <si>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</si>
  <si>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</si>
  <si>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</si>
  <si>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</si>
  <si>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</si>
  <si>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</si>
  <si>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</si>
  <si>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</si>
  <si>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</si>
  <si>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</si>
  <si>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</si>
  <si>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</si>
  <si>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</si>
  <si>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</si>
  <si>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</si>
  <si>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</si>
  <si>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</si>
  <si>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</si>
  <si>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</si>
  <si>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</si>
  <si>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</si>
  <si>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</si>
  <si>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</si>
  <si>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</si>
  <si>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</si>
  <si>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</si>
  <si>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</si>
  <si>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</si>
  <si>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</si>
  <si>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</si>
  <si>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</si>
  <si>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</si>
  <si>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</si>
  <si>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</si>
  <si>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</si>
  <si>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</si>
  <si>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</si>
  <si>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</si>
  <si>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</si>
  <si>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</si>
  <si>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</si>
  <si>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</si>
  <si>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</si>
  <si>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</si>
  <si>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</si>
  <si>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</si>
  <si>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</si>
  <si>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</si>
  <si>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</si>
  <si>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</si>
  <si>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</si>
  <si>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</si>
  <si>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</si>
  <si>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</si>
  <si>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</si>
  <si>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</si>
  <si>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</si>
  <si>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</si>
  <si>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</si>
  <si>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</si>
  <si>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</si>
  <si>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</si>
  <si>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</si>
  <si>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</si>
  <si>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</si>
  <si>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</si>
  <si>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</si>
  <si>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</si>
  <si>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</si>
  <si>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</si>
  <si>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</si>
  <si>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</si>
  <si>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</si>
  <si>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</si>
  <si>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</si>
  <si>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</si>
  <si>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</si>
  <si>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</si>
  <si>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</si>
  <si>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</si>
  <si>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</si>
  <si>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</si>
  <si>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</si>
  <si>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</si>
  <si>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</si>
  <si>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</si>
  <si>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</si>
  <si>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</si>
  <si>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</si>
  <si>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</si>
  <si>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</si>
  <si>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</si>
  <si>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</si>
  <si>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</si>
  <si>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</si>
  <si>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</si>
  <si>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</si>
  <si>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</si>
  <si>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</si>
  <si>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</si>
  <si>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</si>
  <si>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</si>
  <si>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</si>
  <si>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</si>
  <si>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</si>
  <si>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</si>
  <si>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</si>
  <si>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</si>
  <si>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</si>
  <si>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</si>
  <si>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</si>
  <si>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</si>
  <si>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</si>
  <si>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</si>
  <si>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</si>
  <si>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</si>
  <si>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</si>
  <si>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</si>
  <si>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</si>
  <si>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</si>
  <si>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</si>
  <si>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</si>
  <si>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</si>
  <si>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</si>
  <si>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</si>
  <si>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</si>
  <si>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</si>
  <si>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</si>
  <si>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</si>
  <si>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</si>
  <si>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</si>
  <si>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</si>
  <si>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</si>
  <si>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</si>
  <si>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</si>
  <si>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</si>
  <si>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</si>
  <si>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</si>
  <si>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</si>
  <si>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</si>
  <si>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</si>
  <si>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</si>
  <si>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</si>
  <si>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</si>
  <si>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</si>
  <si>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</si>
  <si>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</si>
  <si>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</si>
  <si>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</si>
  <si>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</si>
  <si>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</si>
  <si>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</si>
  <si>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</si>
  <si>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</si>
  <si>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</si>
  <si>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</si>
  <si>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</si>
  <si>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</si>
  <si>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</si>
  <si>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</si>
  <si>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</si>
  <si>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</si>
  <si>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</si>
  <si>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</si>
  <si>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</si>
  <si>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</si>
  <si>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</si>
  <si>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</si>
  <si>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</si>
  <si>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</si>
  <si>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</si>
  <si>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</si>
  <si>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</si>
  <si>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</si>
  <si>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</si>
  <si>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</si>
  <si>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</si>
  <si>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</si>
  <si>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</si>
  <si>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</si>
  <si>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</si>
  <si>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</si>
  <si>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</si>
  <si>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</si>
  <si>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</si>
  <si>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</si>
  <si>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</si>
  <si>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</si>
  <si>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</si>
  <si>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</si>
  <si>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</si>
  <si>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</si>
  <si>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</si>
  <si>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</si>
  <si>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</si>
  <si>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</si>
  <si>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</si>
  <si>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</si>
  <si>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</si>
  <si>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</si>
  <si>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</si>
  <si>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</si>
  <si>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</si>
  <si>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</si>
  <si>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</si>
  <si>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</si>
  <si>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</si>
  <si>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</si>
  <si>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</si>
  <si>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</si>
  <si>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</si>
  <si>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</si>
  <si>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</si>
  <si>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</si>
  <si>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</si>
  <si>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</si>
  <si>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</si>
  <si>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</si>
  <si>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</si>
  <si>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</si>
  <si>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</si>
  <si>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</si>
  <si>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</si>
  <si>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</si>
  <si>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</si>
  <si>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</si>
  <si>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</si>
  <si>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</si>
  <si>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</si>
  <si>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</si>
  <si>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</si>
  <si>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</si>
  <si>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</si>
  <si>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</si>
  <si>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</si>
  <si>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</si>
  <si>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</si>
  <si>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</si>
  <si>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</si>
  <si>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</si>
  <si>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</si>
  <si>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</si>
  <si>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</si>
  <si>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</si>
  <si>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</si>
  <si>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</si>
  <si>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</si>
  <si>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</si>
  <si>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</si>
  <si>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</si>
  <si>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</si>
  <si>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</si>
  <si>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</si>
  <si>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</si>
  <si>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</si>
  <si>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</si>
  <si>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</si>
  <si>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</si>
  <si>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</si>
  <si>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</si>
  <si>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</si>
  <si>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</si>
  <si>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</si>
  <si>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</si>
  <si>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</si>
  <si>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</si>
  <si>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</si>
  <si>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</si>
  <si>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</si>
  <si>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</si>
  <si>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</si>
  <si>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</si>
  <si>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</si>
  <si>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</si>
  <si>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</si>
  <si>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</si>
  <si>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</si>
  <si>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</si>
  <si>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</si>
  <si>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</si>
  <si>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</si>
  <si>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</si>
  <si>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</si>
  <si>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</si>
  <si>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</si>
  <si>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</si>
  <si>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</si>
  <si>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</si>
  <si>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</si>
  <si>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</si>
  <si>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</si>
  <si>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</si>
  <si>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</si>
  <si>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</si>
  <si>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</si>
  <si>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</si>
  <si>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</si>
  <si>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</si>
  <si>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</si>
  <si>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</si>
  <si>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</si>
  <si>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</si>
  <si>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</si>
  <si>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</si>
  <si>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</si>
  <si>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</si>
  <si>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</si>
  <si>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</si>
  <si>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</si>
  <si>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</si>
  <si>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</si>
  <si>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</si>
  <si>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</si>
  <si>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</si>
  <si>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</si>
  <si>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</si>
  <si>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</si>
  <si>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</si>
  <si>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</si>
  <si>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</si>
  <si>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</si>
  <si>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</si>
  <si>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</si>
  <si>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</si>
  <si>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</si>
  <si>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</si>
  <si>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</si>
  <si>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</si>
  <si>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</si>
  <si>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</si>
  <si>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</si>
  <si>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</si>
  <si>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</si>
  <si>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</si>
  <si>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</si>
  <si>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</si>
  <si>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</si>
  <si>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</si>
  <si>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</si>
  <si>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</si>
  <si>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</si>
  <si>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</si>
  <si>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</si>
  <si>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</si>
  <si>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</si>
  <si>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</si>
  <si>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</si>
  <si>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</si>
  <si>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</si>
  <si>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</si>
  <si>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</si>
  <si>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</si>
  <si>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</si>
  <si>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</si>
  <si>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</si>
  <si>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</si>
  <si>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</si>
  <si>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</si>
  <si>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</si>
  <si>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</si>
  <si>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</si>
  <si>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</si>
  <si>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</si>
  <si>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</si>
  <si>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</si>
  <si>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</si>
  <si>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</si>
  <si>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</si>
  <si>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</si>
  <si>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</si>
  <si>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</si>
  <si>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</si>
  <si>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</si>
  <si>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</si>
  <si>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</si>
  <si>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</si>
  <si>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</si>
  <si>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</si>
  <si>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</si>
  <si>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</si>
  <si>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</si>
  <si>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</si>
  <si>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</si>
  <si>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</si>
  <si>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</si>
  <si>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</si>
  <si>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</si>
  <si>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</si>
  <si>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</si>
  <si>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</si>
  <si>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</si>
  <si>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</si>
  <si>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</si>
  <si>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</si>
  <si>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</si>
  <si>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</si>
  <si>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</si>
  <si>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</si>
  <si>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</si>
  <si>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OMEGA ENGINEERING, INC.</t>
  </si>
  <si>
    <t>CMRT Rollup</t>
  </si>
  <si>
    <t>800 Connecticut Ave</t>
  </si>
  <si>
    <t>Jon Holland</t>
  </si>
  <si>
    <t>jholland@dwyeromega.com</t>
  </si>
  <si>
    <t>8888266342</t>
  </si>
  <si>
    <t>Global Product Compliance Manager</t>
  </si>
  <si>
    <t>https://www.omega.com/en-us/help/compliance/conflict-minerals-statement</t>
  </si>
  <si>
    <t/>
  </si>
  <si>
    <t>No known country of origin</t>
  </si>
  <si>
    <t>Recycle/Scrap, AUSTRALIA, CANADA, INDONESIA, BOLIVIA (PLURINATIONAL STATE OF), JAPAN, MOZAMBIQUE</t>
  </si>
  <si>
    <t>PAPUA NEW GUINEA, AUSTRALIA, CANADA, MALAYSIA, CHINA, SOUTH AFRICA, JERSEY, MOZAMBIQUE, CONGO, DEMOCRATIC REPUBLIC OF THE, HONG KONG, AUSTRIA, PHILIPPINES, MALI, GERMANY, GUINEA, GHANA, TANZANIA, UNITED REPUBLIC OF, NAMIBIA, SWITZERLAND</t>
  </si>
  <si>
    <t>AUSTRALIA, CANADA, CHINA, JAPAN, UNITED STATES OF AMERICA, CHILE, HONG KONG, PERU</t>
  </si>
  <si>
    <t>UNITED STATES OF AMERICA, BELGIUM, ISRAEL, FRANCE, AUSTRIA, MYANMAR, ECUADOR, COTE D'IVOIRE, NAMIBIA, LAO PEOPLE'S DEMOCRATIC REPUBLIC, SPAIN, PORTUGAL, AUSTRALIA, INDONESIA, MALAYSIA, CZECHIA, CHILE, SURINAME, BRAZIL, CAMBODIA, KOREA, REPUBLIC OF, THAILAND, NIGERIA, MADAGASCAR, HUNGARY, INDIA, CANADA, VIET NAM, ZIMBABWE,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</si>
  <si>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BELGIUM, ISRAEL, UNITED STATES OF AMERICA, FRANCE, AUSTRIA, ECUADOR, MYANMAR, COTE D'IVOIRE, NAMIBIA, LAO PEOPLE'S DEMOCRATIC REPUBLIC, SPAIN, PORTUGAL, AUSTRALIA, IRELAND, INDONESIA, MALAYSIA, CZECHIA, MOZAMBIQUE, CHILE, SURINAME, BRAZIL, KOREA, REPUBLIC OF, CAMBODIA, NIGERIA, THAILAND, MADAGASCAR, HUNGARY, INDIA, CANADA, ZIMBABWE, VIET NAM, SLOVAKIA, RUSSIAN FEDERATION, SOUTH AFRICA, JERSEY, ARGENTINA, DJIBOUTI, LUXEMBOURG, GERMANY, GUYANA, EGYPT, JAPAN, SWITZERLAND, PERU, CHINA, ESTONIA, SINGAPORE, ETHIOPIA, COLOMBIA, KAZAKHSTAN, UNITED KINGDOM OF GREAT BRITAIN AND NORTHERN IRELAND, BOLIVIA (PLURINATIONAL STATE OF), TAIWAN, PROVINCE OF CHINA, SIERRA LEONE, NETHERLANDS, KENYA, MONGOLIA</t>
  </si>
  <si>
    <t>RUSSIAN FEDERATION, CHINA</t>
  </si>
  <si>
    <t>ISRAEL, UNITED STATES OF AMERICA, BELGIUM, FRANCE, AUSTRIA, ECUADOR, MYANMAR,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</si>
  <si>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BELGIUM, UNITED STATES OF AMERICA, ISRAEL, FRANCE, AUSTRIA, PHILIPPINES, MYANMAR, ECUADOR,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RWANDA, NETHERLANDS, MONGOLIA</t>
  </si>
  <si>
    <t>CANADA, VIET NAM, CHINA, UNITED STATES OF AMERICA, CHILE, BRAZIL</t>
  </si>
  <si>
    <t>UZBEKISTAN, AUSTRALIA, CANADA, CHINA, UNITED STATES OF AMERICA, CONGO, DEMOCRATIC REPUBLIC OF THE, CHILE, ARGENTINA, BRAZIL, MEXICO, GERMANY, JAPAN, ZAMBIA, SWITZERLAND, PERU</t>
  </si>
  <si>
    <t>UNITED STATES OF AMERICA, ISRAEL, BELGIUM, FRANCE, AUSTRIA, PHILIPPINES, ECUADOR, MYANMAR,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EGYPT, GUYANA, SWITZERLAND, PERU, CHINA, ESTONIA, SINGAPORE, ETHIOPIA, CONGO, DEMOCRATIC REPUBLIC OF THE, COLOMBIA, KAZAKHSTAN, UNITED KINGDOM OF GREAT BRITAIN AND NORTHERN IRELAND, BOLIVIA (PLURINATIONAL STATE OF), TAIWAN, PROVINCE OF CHINA, SIERRA LEONE, NETHERLANDS, MONGOLIA</t>
  </si>
  <si>
    <t>AUSTRALIA, CANADA, ZIMBABWE, CHINA, UNITED STATES OF AMERICA, ETHIOPIA, MOZAMBIQUE, BRAZIL, BURUNDI, NIGERIA, GERMANY, BOLIVIA (PLURINATIONAL STATE OF), JAPAN, RWANDA, SIERRA LEONE, NAMIBIA, INDIA, CONGO</t>
  </si>
  <si>
    <t>CID003191</t>
  </si>
  <si>
    <t>Jiujiang Janny New Material Co., Ltd.</t>
  </si>
  <si>
    <t>AUSTRALIA, CANADA, JAPAN</t>
  </si>
  <si>
    <t>THAILAND, PHILIPPINES, AUSTRALIA, GERMANY, CANADA, CHINA, ETHIOPIA, MOZAMBIQUE, SWITZERLAND, MONGOLIA, LAO PEOPLE'S DEMOCRATIC REPUBLIC</t>
  </si>
  <si>
    <t>BELGIUM, UNITED STATES OF AMERICA, ISRAEL, FRANCE, AUSTRIA, PHILIPPINES, MYANMAR, ECUADOR,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</si>
  <si>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AUSTRALIA, CHINA, TAIWAN, PROVINCE OF CHINA, PERU, BRAZIL</t>
  </si>
  <si>
    <t>UNITED STATES OF AMERICA, ISRAEL, BELGIUM, FRANCE, AUSTRIA, MYANMAR, ECUADOR, COTE D'IVOIRE, NAMIBIA, LAO PEOPLE'S DEMOCRATIC REPUBLIC, CONGO, SPAIN, PORTUGAL, AUSTRALIA, IRELAND, INDONESIA, MALAYSIA, CZECHIA, MOZAMBIQUE, CHILE, SURINAME, BRAZIL, CAMBODIA, KOREA, REPUBLIC OF, BURUNDI, NIGERIA, THAILAND, MADAGASCAR, HUNGARY, INDIA, CANADA, ZIMBABWE, VIET NAM, RUSSIAN FEDERATION, SLOVAKIA, ARGENTINA, DJIBOUTI, LUXEMBOURG, GERMANY, EGYPT, GUYANA, JAPAN, SWITZERLAND, CHINA, ESTONIA, SINGAPORE, ETHIOPIA, CONGO, DEMOCRATIC REPUBLIC OF THE, KAZAKHSTAN, COLOMBIA, UNITED KINGDOM OF GREAT BRITAIN AND NORTHERN IRELAND, BOLIVIA (PLURINATIONAL STATE OF), TAIWAN, PROVINCE OF CHINA, RWANDA, SIERRA LEONE, NETHERLANDS, MONGOLIA</t>
  </si>
  <si>
    <t>Recycle/Scrap, GERMANY, CANADA, INDONESIA, CHINA, JAPAN, UNITED STATES OF AMERICA, HONG KONG, BRAZIL</t>
  </si>
  <si>
    <t>UNITED KINGDOM OF GREAT BRITAIN AND NORTHERN IRELAND, INDONESIA, TAIWAN, PROVINCE OF CHINA, SAUDI ARABIA, CHILE</t>
  </si>
  <si>
    <t>Boliden AB</t>
  </si>
  <si>
    <t>SWEDEN, FINLAND, IRELAND, CANADA, INDONESIA, CHINA</t>
  </si>
  <si>
    <t>SAMWON METALS Corp.</t>
  </si>
  <si>
    <t>SWEDEN, AUSTRALIA, CANADA, CHINA, HONG KONG, KOREA, REPUBLIC OF</t>
  </si>
  <si>
    <t>UZBEKISTAN, AUSTRALIA, CANADA, CHINA, MALAYSIA, SOUTH AFRICA, BELGIUM, SINGAPORE, UNITED STATES OF AMERICA, CHILE, HONG KONG, MEXICO, UNITED KINGDOM OF GREAT BRITAIN AND NORTHERN IRELAND, JAPAN, SWITZERLAND</t>
  </si>
  <si>
    <t>AUSTRALIA, CANADA, CHINA, JAPAN</t>
  </si>
  <si>
    <t>PHILIPPINES, CANADA, BOLIVIA (PLURINATIONAL STATE OF), CHINA, RUSSIAN FEDERATION, MALAYSIA, ITALY, SWITZERLAND, PERU, BRAZIL</t>
  </si>
  <si>
    <t>AUSTRALIA, CANADA, CHINA, SWITZERLAND, MOZAMBIQUE</t>
  </si>
  <si>
    <t>Recycle/Scrap, AUSTRALIA, SOUTH AFRICA, BRAZIL, KOREA, REPUBLIC OF</t>
  </si>
  <si>
    <t>Recycle/Scrap, CHINA, SINGAPORE</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</si>
  <si>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GUYANA, EGYPT, JAPAN, SWITZERLAND, PERU, CHINA, ESTONIA, SINGAPORE, ETHIOPIA, CONGO, DEMOCRATIC REPUBLIC OF THE, KAZAKHSTAN, COLOMBIA, UNITED KINGDOM OF GREAT BRITAIN AND NORTHERN IRELAND, BOLIVIA (PLURINATIONAL STATE OF), TAIWAN, PROVINCE OF CHINA, RWANDA, SIERRA LEONE, NETHERLANDS, MONGOLIA</t>
  </si>
  <si>
    <t>UNITED STATES OF AMERICA, POLAND, BRAZIL</t>
  </si>
  <si>
    <t>AUSTRALIA, CANADA, INDONESIA, UNITED KINGDOM OF GREAT BRITAIN AND NORTHERN IRELAND, CHINA, SOUTH AFRICA, JAPAN, UNITED STATES OF AMERICA, SWITZERLAND, HONG KONG, MEXICO</t>
  </si>
  <si>
    <t>Recycle/Scrap, AUSTRALIA, CANADA, MALAYSIA, CHINA, SOUTH AFRICA, JERSEY, MOZAMBIQUE, HONG KONG, AUSTRIA, MEXICO, PHILIPPINES, GERMANY, MONGOLIA</t>
  </si>
  <si>
    <t>ISRAEL, UNITED STATES OF AMERICA, BELGIUM,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</si>
  <si>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CHINA, KOREA, REPUBLIC OF</t>
  </si>
  <si>
    <t>BELGIUM, UNITED STATES OF AMERICA, ISRAEL, FRANCE, AUSTRIA, PHILIPPINES, MYANMAR, ECUADOR,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</si>
  <si>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BELGIUM, UNITED STATES OF AMERICA, ISRAEL, FRANCE, AUSTRIA, ECUADOR, MYANMAR, CENTRAL AFRICAN REPUBLIC, COTE D'IVOIRE, NAMIBIA, SOUTH SUDAN, LAO PEOPLE'S DEMOCRATIC REPUBLIC, SPAIN, CONGO, PORTUGAL, AUSTRALIA, IRELAND, INDONESIA, MALAYSIA, CZECHIA, MOZAMBIQUE, CHILE, SURINAME, BRAZIL, BURUNDI, CAMBODIA, KOREA, REPUBLIC OF, THAILAND, NIGERIA, MADAGASCAR, HUNGARY, INDIA, CANADA, ZIMBABWE, VIET NAM, RUSSIAN FEDERATION, SLOVAKIA, ARGENTINA, DJIBOUTI, LUXEMBOURG, GERMANY, EGYPT, GUYANA, JAPAN, ZAMBIA, SWITZERLAND, ANGOLA, PERU, CHINA, ESTONIA, SINGAPORE, ETHIOPIA, CONGO, DEMOCRATIC REPUBLIC OF THE, UGANDA, KAZAKHSTAN, COLOMBIA, UNITED KINGDOM OF GREAT BRITAIN AND NORTHERN IRELAND, BOLIVIA (PLURINATIONAL STATE OF), TAIWAN, PROVINCE OF CHINA, SIERRA LEONE, RWANDA, TANZANIA, UNITED REPUBLIC OF, NETHERLANDS, MONGOLIA</t>
  </si>
  <si>
    <t>AUSTRALIA, CHINA, JAPAN, UNITED STATES OF AMERICA, SWITZERLAND, HONG KONG, PERU</t>
  </si>
  <si>
    <t>THAILAND, GERMANY, CHINA, PERU, BRAZIL</t>
  </si>
  <si>
    <t>Recycle/Scrap, NEW ZEALAND, UNITED STATES OF AMERICA</t>
  </si>
  <si>
    <t>BELGIUM, ISRAEL, UNITED STATES OF AMERICA,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</si>
  <si>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AUSTRALIA, KAZAKHSTAN, CHINA, TAIWAN, PROVINCE OF CHINA, JAPAN, SWITZERLAND, PERU</t>
  </si>
  <si>
    <t>ISRAEL, UNITED STATES OF AMERICA, BELGIUM, FRANCE, AUSTRIA, MYANMAR, ECUADOR, COTE D'IVOIRE, NAMIBIA, LAO PEOPLE'S DEMOCRATIC REPUBLIC, SPAIN, PORTUGAL, AUSTRALIA, IRELAND, INDONESIA, MALAYSIA, CZECHIA, CHILE, SURINAME, BRAZIL, KOREA, REPUBLIC OF, CAMBODIA, BURUNDI, THAILAND, NIGERIA, MADAGASCAR, HUNGARY, INDIA, CANADA, VIET NAM, ZIMBABWE, RUSSIAN FEDERATION, SLOVAKIA, ARGENTINA, DJIBOUTI, LUXEMBOURG, GERMANY, EGYPT, GUYANA, JAPAN, SWITZERLAND, PERU, CHINA, ESTONIA, SINGAPORE, ETHIOPIA, CONGO, DEMOCRATIC REPUBLIC OF THE, NIGER, COLOMBIA, KAZAKHSTAN, UNITED KINGDOM OF GREAT BRITAIN AND NORTHERN IRELAND, BOLIVIA (PLURINATIONAL STATE OF), TAIWAN, PROVINCE OF CHINA, SIERRA LEONE, RWANDA, NETHERLANDS, MONGOLIA</t>
  </si>
  <si>
    <t>ISRAEL, UNITED STATES OF AMERICA, BELGIUM, FRANCE, AUSTRIA, PHILIPPINES,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GUYANA, EGYPT, JAPAN, SWITZERLAND, PERU, CHINA, ESTONIA, SINGAPORE, ETHIOPIA, KAZAKHSTAN, COLOMBIA, UNITED KINGDOM OF GREAT BRITAIN AND NORTHERN IRELAND, BOLIVIA (PLURINATIONAL STATE OF), TAIWAN, PROVINCE OF CHINA, SIERRA LEONE, NETHERLANDS, MONGOLIA</t>
  </si>
  <si>
    <t>UNITED STATES OF AMERICA, BELGIUM, ISRAEL, FRANCE, AUSTRIA, MYANMAR, ECUADOR, COTE D'IVOIRE, KYRGYZSTAN, NAMIBIA, LAO PEOPLE'S DEMOCRATIC REPUBLIC, SPAIN, PORTUGAL, AUSTRALIA, IRELAND, INDONESIA, MALAYSIA, CZECHIA, CHILE, SURINAME, BRAZIL, KOREA, REPUBLIC OF, CAMBODIA, THAILAND, NIGERIA, MADAGASCAR, HUNGARY, INDIA, CANADA, VIET NAM, ZIMBABWE, SLOVAKIA, RUSSIAN FEDERATION, DJIBOUTI, ARGENTINA, LUXEMBOURG, GERMANY, EGYPT, GUYANA, JAPAN, SWITZERLAND, PERU, CHINA, ESTONIA, SINGAPORE, ETHIOPIA, MEXICO, COLOMBIA, KAZAKHSTAN, UNITED KINGDOM OF GREAT BRITAIN AND NORTHERN IRELAND, BOLIVIA (PLURINATIONAL STATE OF), TAIWAN, PROVINCE OF CHINA, SIERRA LEONE, NETHERLANDS, MONGOLIA</t>
  </si>
  <si>
    <t>PHILIPPINES, CANADA, INDONESIA, CHINA, ITALY, BRAZIL</t>
  </si>
  <si>
    <t>UNITED STATES OF AMERICA, BELGIUM, ISRAEL,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</si>
  <si>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VIET NAM, INDONESIA</t>
  </si>
  <si>
    <t>AUSTRALIA, CANADA, INDONESIA, UNITED KINGDOM OF GREAT BRITAIN AND NORTHERN IRELAND, CHINA, JAPAN, UNITED STATES OF AMERICA, HONG KONG</t>
  </si>
  <si>
    <t>PAPUA NEW GUINEA, AUSTRALIA, CANADA, CHINA, SINGAPORE, UNITED STATES OF AMERICA, CHILE, ARGENTINA, BRAZIL, MEXICO, GUINEA, JAPAN, PERU</t>
  </si>
  <si>
    <t>AUSTRALIA, CANADA, ZIMBABWE, CHINA, ETHIOPIA, MOZAMBIQUE, BRAZIL, GERMANY, BOLIVIA (PLURINATIONAL STATE OF), JAPAN, RWANDA, SIERRA LEONE, NAMIBIA, INDIA</t>
  </si>
  <si>
    <t>AUSTRALIA, KYRGYZSTAN, BRAZIL</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</si>
  <si>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</si>
  <si>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KAZAKHSTAN, KYRGYZSTAN</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</si>
  <si>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DJIBOUTI, ARGENTINA, LUXEMBOURG, GERMANY, EGYPT, GUYANA, JAPAN, SWITZERLAND, PERU, UZBEKISTAN, CHINA, ESTONIA, SINGAPORE, ETHIOPIA, MEXICO, COLOMBIA, KAZAKHSTAN, UNITED KINGDOM OF GREAT BRITAIN AND NORTHERN IRELAND, BOLIVIA (PLURINATIONAL STATE OF), TAIWAN, PROVINCE OF CHINA, SIERRA LEONE, NETHERLANDS, MONGOLIA</t>
  </si>
  <si>
    <t>AUSTRALIA, CANADA, CHINA, JAPAN, UNITED STATES OF AMERICA, MOZAMBIQUE, BRAZIL</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</si>
  <si>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</si>
  <si>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CHINA, PERU</t>
  </si>
  <si>
    <t>GERMANY, CANADA, INDONESIA, GUYANA, JAPAN, SWITZERLAND, CHILE, SURINAME, PERU, MEXICO, CONGO</t>
  </si>
  <si>
    <t>PAPUA NEW GUINEA, CANADA, UNITED KINGDOM OF GREAT BRITAIN AND NORTHERN IRELAND, JAPAN, MOZAMBIQUE, CHILE, HONG KONG, MONGOLIA, AUSTRIA, CONGO</t>
  </si>
  <si>
    <t>PHILIPPINES, KAZAKHSTAN, RUSSIAN FEDERATION, UNITED STATES OF AMERICA, PERU</t>
  </si>
  <si>
    <t>AUSTRALIA, CANADA, CHINA, JAPAN, UNITED STATES OF AMERICA, HONG KONG, KOREA, REPUBLIC OF, MEXICO</t>
  </si>
  <si>
    <t>Recycle/Scrap, AUSTRALIA, KAZAKHSTAN, INDONESIA, CHINA, BOLIVIA (PLURINATIONAL STATE OF), POLAND, PERU, BRAZIL</t>
  </si>
  <si>
    <t>Recycle/Scrap, PORTUGAL, CANADA, BOLIVIA (PLURINATIONAL STATE OF), JAPAN, PERU, SPAIN</t>
  </si>
  <si>
    <t>BELGIUM, ISRAEL, UNITED STATES OF AMERICA,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ARGENTINA, DJIBOUTI,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</si>
  <si>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AUSTRALIA, CANADA, RUSSIAN FEDERATION, JAPAN</t>
  </si>
  <si>
    <t>PHILIPPINES, CANADA, CHINA, MALAYSIA, BOLIVIA (PLURINATIONAL STATE OF), JAPAN, PERU, BRAZIL</t>
  </si>
  <si>
    <t>UNITED STATES OF AMERICA, ISRAEL, BELGIUM, FRANCE, AUSTRIA, PHILIPPINES, ECUADOR, MYANMAR, COTE D'IVOIRE, NAMIBIA, LAO PEOPLE'S DEMOCRATIC REPUBLIC, SPAIN, PORTUGAL, AUSTRALIA, IRELAND, INDONESIA, MALAYSIA, CZECHIA, CHILE, SURINAME, BRAZIL, KOREA, REPUBLIC OF, CAMBODIA, NIGERIA, THAILAND, MADAGASCAR, HUNGARY, INDIA, CANADA, VIET NAM, ZIMBABWE, RUSSIAN FEDERATION, SLOVAKIA, ARGENTINA, DJIBOUTI, HONG KONG, LUXEMBOURG, GERMANY, GUYANA, EGYPT, JAPAN, SWITZERLAND, PERU, CHINA, ESTONIA, SINGAPORE, ETHIOPIA, MEXICO, COLOMBIA, KAZAKHSTAN, UNITED KINGDOM OF GREAT BRITAIN AND NORTHERN IRELAND, BOLIVIA (PLURINATIONAL STATE OF), TAIWAN, PROVINCE OF CHINA, SIERRA LEONE, NETHERLANDS, MONGOLIA</t>
  </si>
  <si>
    <t>CHINA, MEXICO</t>
  </si>
  <si>
    <t>NIGERIA, NIGER, INDONESIA, MALAYSIA, BOLIVIA (PLURINATIONAL STATE OF), CHINA, RWANDA, CONGO, DEMOCRATIC REPUBLIC OF THE, BRAZIL, CONGO, BURUNDI</t>
  </si>
  <si>
    <t>BELGIUM, ISRAEL, UNITED STATES OF AMERICA,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</si>
  <si>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XinXing Haorong Electronic Material Co., Ltd.</t>
  </si>
  <si>
    <t>GERMANY, RUSSIAN FEDERATION, TAIWAN, PROVINCE OF CHINA</t>
  </si>
  <si>
    <t>ISRAEL, BELGIUM, UNITED STATES OF AMERICA, FRANCE, AUSTRIA, ECUADOR, MYANMAR, CENTRAL AFRICAN REPUBLIC, COTE D'IVOIRE, NAMIBIA, SOUTH SUDAN, LAO PEOPLE'S DEMOCRATIC REPUBLIC, SPAIN, CONGO, PORTUGAL, AUSTRALIA, IRELAND, INDONESIA, MALAYSIA, CZECHIA, MOZAMBIQUE, CHILE, SURINAME, BRAZIL, KOREA, REPUBLIC OF, BURUNDI, CAMBODIA, THAILAND, NIGERIA, MADAGASCAR, HUNGARY, INDIA, CANADA, ZIMBABWE, VIET NAM, SLOVAKIA, RUSSIAN FEDERATION, SOUTH AFRICA, DJIBOUTI, ARGENTINA, LUXEMBOURG, GERMANY, EGYPT, GUYANA, JAPAN, ZAMBIA, SWITZERLAND, ANGOLA, PERU, CHINA, ESTONIA, SINGAPORE, ETHIOPIA, CONGO, DEMOCRATIC REPUBLIC OF THE, UGANDA, MEXICO, KAZAKHSTAN, COLOMBIA, UNITED KINGDOM OF GREAT BRITAIN AND NORTHERN IRELAND, BOLIVIA (PLURINATIONAL STATE OF), TAIWAN, PROVINCE OF CHINA, RWANDA, SIERRA LEONE, TANZANIA, UNITED REPUBLIC OF, NETHERLANDS, KENYA, MONGOLIA</t>
  </si>
  <si>
    <t>CID002459</t>
  </si>
  <si>
    <t>Geib Refining Corporation</t>
  </si>
  <si>
    <t>CHINA, UNITED STATES OF AMERICA</t>
  </si>
  <si>
    <t>Unecha Refractory Metals Plant</t>
  </si>
  <si>
    <t>BELGIUM, UNITED STATES OF AMERICA, ISRAEL, FRANCE, AUSTRIA, ECUADOR, MYANMAR,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</si>
  <si>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INDONESIA, BOLIVIA (PLURINATIONAL STATE OF), CHINA, RUSSIAN FEDERATION, CHILE, BRAZIL, MEXICO, KOREA, REPUBLIC OF</t>
  </si>
  <si>
    <t>THAILAND, BRAZIL</t>
  </si>
  <si>
    <t>BELGIUM, UNITED STATES OF AMERICA, ISRAEL,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</si>
  <si>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EGYPT, GUYANA, JAPAN, SWITZERLAND, PERU, CHINA, ESTONIA, ETHIOPIA, CONGO, DEMOCRATIC REPUBLIC OF THE, KAZAKHSTAN,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</si>
  <si>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</si>
  <si>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AUSTRALIA, CANADA, VIET NAM, CHINA, MALAYSIA, SOUTH AFRICA, SINGAPORE, MOZAMBIQUE, HONG KONG, FRANCE, THAILAND, PHILIPPINES, GERMANY, JAPAN, TAIWAN, PROVINCE OF CHINA, SWITZERLAND, PERU, LAO PEOPLE'S DEMOCRATIC REPUBLIC</t>
  </si>
  <si>
    <t>CHINA, MONGOLIA, MEXICO</t>
  </si>
  <si>
    <t>UNITED STATES OF AMERICA, BELGIUM, ISRAEL,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</si>
  <si>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EGYPT, GUYANA, JAPAN, SWITZERLAND, PERU, Recycle/Scrap, CHINA, ESTONIA, SINGAPORE, ETHIOPIA, KAZAKHSTAN, COLOMBIA, UNITED KINGDOM OF GREAT BRITAIN AND NORTHERN IRELAND, BOLIVIA (PLURINATIONAL STATE OF), TAIWAN, PROVINCE OF CHINA, SIERRA LEONE, NETHERLANDS, MONGOLIA</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</si>
  <si>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</si>
  <si>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ECUADOR, MYANMAR, CENTRAL AFRICAN REPUBLIC, COTE D'IVOIRE, NAMIBIA, SOUTH SUDAN, LAO PEOPLE'S DEMOCRATIC REPUBLIC, SPAIN, CONGO, PORTUGAL, AUSTRALIA, IRELAND, INDONESIA, MALAYSIA, ITALY, CZECHIA, CHILE, SURINAME, BRAZIL, BURUNDI, CAMBODIA, KOREA, REPUBLIC OF, NIGERIA, THAILAND, MADAGASCAR, HUNGARY, INDIA, CANADA, VIET NAM, ZIMBABWE, SLOVAKIA, RUSSIAN FEDERATION, ARGENTINA, DJIBOUTI, LUXEMBOURG, GERMANY, EGYPT, GUYANA,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</si>
  <si>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RUSSIAN FEDERATION, CHINA, PERU</t>
  </si>
  <si>
    <t>UNITED STATES OF AMERICA, INDIA</t>
  </si>
  <si>
    <t>INDONESIA, CHINA, RUSSIAN FEDERATION, UNITED STATES OF AMERICA, SWITZERLAND, MEXICO</t>
  </si>
  <si>
    <t>AUSTRALIA, CANADA, INDONESIA, JAPAN, UNITED STATES OF AMERICA, CHILE, PERU</t>
  </si>
  <si>
    <t>UNITED STATES OF AMERICA, ISRAEL, BELGIUM, FRANCE, AUSTRIA, ECUADOR, MYANMAR, CENTRAL AFRICAN REPUBLIC, COTE D'IVOIRE, NAMIBIA, SOUTH SUDAN, LAO PEOPLE'S DEMOCRATIC REPUBLIC, SPAIN, CONGO, PORTUGAL, AUSTRALIA, IRELAND, INDONESIA, MALAYSIA, CZECHIA, MOZAMBIQUE, CHILE, SURINAME, BRAZIL, CAMBODIA, KOREA, REPUBLIC OF, BURUNDI, THAILAND, NIGERIA, MADAGASCAR, HUNGARY, INDIA, CANADA, ZIMBABWE, VIET NAM, SLOVAKIA, RUSSIAN FEDERATION, ARGENTINA, DJIBOUTI, LUXEMBOURG, GERMANY, EGYPT, GUYANA, JAPAN, ZAMBIA, SWITZERLAND, PERU, ANGOLA, CHINA, ESTONIA, SINGAPORE, ETHIOPIA, CONGO, DEMOCRATIC REPUBLIC OF THE, UGANDA, MEXICO, KAZAKHSTAN, NIGER, COLOMBIA, UNITED KINGDOM OF GREAT BRITAIN AND NORTHERN IRELAND, BOLIVIA (PLURINATIONAL STATE OF), TAIWAN, PROVINCE OF CHINA, SIERRA LEONE, RWANDA, TANZANIA, UNITED REPUBLIC OF, NETHERLANDS, MONGOLIA</t>
  </si>
  <si>
    <t>BELGIUM, UNITED STATES OF AMERICA, ISRAEL,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</si>
  <si>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</si>
  <si>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TURKEY, VIET NAM, BRAZIL</t>
  </si>
  <si>
    <t>UNITED STATES OF AMERICA, BELGIUM, ISRAEL,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</si>
  <si>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CHINA, SOUTH AFRICA</t>
  </si>
  <si>
    <t>ISRAEL, BELGIUM, UNITED STATES OF AMERICA, FRANCE, AUSTRIA, MYANMAR, ECUADOR, CENTRAL AFRICAN REPUBLIC, COTE D'IVOIRE, NAMIBIA, SOUTH SUDAN, LAO PEOPLE'S DEMOCRATIC REPUBLIC, SPAIN, CONGO, PORTUGAL, AUSTRALIA, IRELAND, INDONESIA, MALAYSIA, CZECHIA, CHILE, SURINAME, BRAZIL, KOREA, REPUBLIC OF, BURUNDI, CAMBODIA, NIGERIA, THAILAND, MADAGASCAR, HUNGARY, INDIA, CANADA, ZIMBABWE, VIET NAM, SLOVAKIA, RUSSIAN FEDERATION, ARGENTINA, DJIBOUTI, LUXEMBOURG, GERMANY, EGYPT, GUYANA, JAPAN, ZAMBIA, SWITZERLAND, PERU, ANGOLA, CHINA, ESTONIA, SINGAPORE, ETHIOPIA, UGANDA, KAZAKHSTAN, COLOMBIA, UNITED KINGDOM OF GREAT BRITAIN AND NORTHERN IRELAND, BOLIVIA (PLURINATIONAL STATE OF), TAIWAN, PROVINCE OF CHINA, SIERRA LEONE, RWANDA, TANZANIA, UNITED REPUBLIC OF, NETHERLANDS, MONGOLIA</t>
  </si>
  <si>
    <t>UNITED STATES OF AMERICA, BELGIUM, ISRAEL, FRANCE, AUSTRIA, PHILIPPINES, ECUADOR, MYANMAR, CENTRAL AFRICAN REPUBLIC, COTE D'IVOIRE, NAMIBIA, SOUTH SUDAN, LAO PEOPLE'S DEMOCRATIC REPUBLIC, CONGO, SPAIN, PORTUGAL, AUSTRALIA, IRELAND, INDONESIA, MALAYSIA, CZECHIA, MOZAMBIQUE, CHILE, SURINAME, BRAZIL, CAMBODIA, KOREA, REPUBLIC OF, BURUNDI, THAILAND, NIGERIA, MADAGASCAR, HUNGARY, INDIA, CANADA, ZIMBABWE, VIET NAM, SLOVAKIA, RUSSIAN FEDERATION, SOUTH AFRICA, DJIBOUTI, ARGENTINA, LUXEMBOURG, GERMANY, GUYANA, EGYPT, JAPAN, ZAMBIA, SWITZERLAND, ANGOLA, PERU, CHINA, ESTONIA, SINGAPORE, ETHIOPIA, CONGO, DEMOCRATIC REPUBLIC OF THE, UGANDA, COLOMBIA, KAZAKHSTAN, UNITED KINGDOM OF GREAT BRITAIN AND NORTHERN IRELAND, BOLIVIA (PLURINATIONAL STATE OF), TAIWAN, PROVINCE OF CHINA, SIERRA LEONE, RWANDA, TANZANIA, UNITED REPUBLIC OF, NETHERLANDS, KENYA, MONGOLIA</t>
  </si>
  <si>
    <t>BELGIUM, UNITED STATES OF AMERICA, ISRAEL, FRANCE, AUSTRIA, ECUADOR, MYANMAR, CENTRAL AFRICAN REPUBLIC, COTE D'IVOIRE, NAMIBIA, SOUTH SUDAN, LAO PEOPLE'S DEMOCRATIC REPUBLIC, CONGO, AUSTRALIA, IRELAND, INDONESIA, MALAYSIA, CZECHIA, MOZAMBIQUE, SURINAME, BURUNDI, CAMBODIA, KOREA, REPUBLIC OF, MADAGASCAR, HUNGARY, INDIA, VIET NAM, ZIMBABWE, RUSSIAN FEDERATION, SLOVAKIA, SOUTH AFRICA, DJIBOUTI, ARGENTINA, LUXEMBOURG, GERMANY, EGYPT, GUYANA, ZAMBIA, ANGOLA, CHINA, ESTONIA, SINGAPORE, ETHIOPIA, CONGO, DEMOCRATIC REPUBLIC OF THE, UGANDA, KAZAKHSTAN, COLOMBIA, UNITED KINGDOM OF GREAT BRITAIN AND NORTHERN IRELAND, TAIWAN, PROVINCE OF CHINA, SIERRA LEONE, TANZANIA, UNITED REPUBLIC OF, NETHERLANDS, KENYA, MONGOLIA</t>
  </si>
  <si>
    <t>BELGIUM, ISRAEL, UNITED STATES OF AMERICA, FRANCE, AUSTRIA, MYANMAR, ECUADOR, CENTRAL AFRICAN REPUBLIC, COTE D'IVOIRE, NAMIBIA, SOUTH SUDAN, LAO PEOPLE'S DEMOCRATIC REPUBLIC, SPAIN, CONGO, PORTUGAL, AUSTRALIA, IRELAND, INDONESIA, MALAYSIA, CZECHIA, MOZAMBIQUE, CHILE, SURINAME, BRAZIL, CAMBODIA, BURUNDI, KOREA, REPUBLIC OF, THAILAND, NIGERIA, MADAGASCAR, HUNGARY, INDIA, CANADA, VIET NAM, ZIMBABWE, SLOVAKIA, RUSSIAN FEDERATION, DJIBOUTI, ARGENTINA, LUXEMBOURG, GERMANY, EGYPT, GUYANA, JAPAN, ZAMBIA, SWITZERLAND, ANGOLA, PERU,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</si>
  <si>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AUSTRALIA, GERMANY, CHINA, TAIWAN, PROVINCE OF CHINA, JAPAN, SWITZERLAND, HONG KONG</t>
  </si>
  <si>
    <t>UNITED STATES OF AMERICA, BELGIUM, ISRAEL, FRANCE, AUSTRIA, MYANMAR, ECUADOR, COTE D'IVOIRE, NAMIBIA, LAO PEOPLE'S DEMOCRATIC REPUBLIC, SPAIN, PORTUGAL, AUSTRALIA, IRELAND, INDONESIA, MALAYSIA, CZECHIA, MOZAMBIQUE, CHILE, SURINAME, BRAZIL, CAMBODIA, KOREA, REPUBLIC OF, THAILAND, NIGERIA, MADAGASCAR, HUNGARY, INDIA, CANADA, ZIMBABWE, VIET NAM, RUSSIAN FEDERATION, SLOVAKIA, DJIBOUTI, ARGENTINA, LUXEMBOURG, GERMANY, EGYPT, GUYANA, JAPAN, SWITZERLAND, PERU, CHINA, ESTONIA, SINGAPORE, ETHIOPIA, KAZAKHSTAN, COLOMBIA, UNITED KINGDOM OF GREAT BRITAIN AND NORTHERN IRELAND, BOLIVIA (PLURINATIONAL STATE OF), TAIWAN, PROVINCE OF CHINA, SIERRA LEONE, RWANDA, NETHERLANDS, MONGOLIA</t>
  </si>
  <si>
    <t>ISRAEL, BELGIUM, UNITED STATES OF AMERICA,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</si>
  <si>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AUSTRALIA, CANADA, INDONESIA, CHINA, MALAYSIA, UNITED STATES OF AMERICA, BELGIUM, ETHIOPIA, HONG KONG, BRAZIL, MYANMAR, GERMANY, BOLIVIA (PLURINATIONAL STATE OF), PERU</t>
  </si>
  <si>
    <t>ISRAEL, UNITED STATES OF AMERICA, BELGIUM, FRANCE, AUSTRIA, ECUADOR, MYANMAR, COTE D'IVOIRE, NAMIBIA, LAO PEOPLE'S DEMOCRATIC REPUBLIC, SPAIN, PORTUGAL, AUSTRALIA, IRELAND, INDONESIA, MALAYSIA, CZECHIA, CHILE, SURINAME, BRAZIL, KOREA, REPUBLIC OF, CAMBODIA, NIGERIA, THAILAND, MADAGASCAR, HUNGARY, INDIA, CANADA, VIET NAM, ZIMBABWE, RUSSIAN FEDERATION, SLOVAKIA, ARGENTINA, DJIBOUTI, LUXEMBOURG, GERMANY, EGYPT, GUYANA, JAPAN, SWITZERLAND, PERU, CHINA, ESTONIA, SINGAPORE, POLAND, ETHIOPIA, CONGO, DEMOCRATIC REPUBLIC OF THE, COLOMBIA, KAZAKHSTAN, UNITED KINGDOM OF GREAT BRITAIN AND NORTHERN IRELAND, BOLIVIA (PLURINATIONAL STATE OF), TAIWAN, PROVINCE OF CHINA, SIERRA LEONE, NETHERLANDS, MONGOLIA</t>
  </si>
  <si>
    <t>PAPUA NEW GUINEA, AUSTRALIA, CHINA, BOLIVIA (PLURINATIONAL STATE OF), GUINEA, CHILE, PERU, HONG KONG, KOREA, REPUBLIC OF</t>
  </si>
  <si>
    <t>AUSTRALIA, CANADA, ZIMBABWE, CHINA, UNITED STATES OF AMERICA, ETHIOPIA, MOZAMBIQUE, BRAZIL, KOREA, REPUBLIC OF, THAILAND, GERMANY, BOLIVIA (PLURINATIONAL STATE OF), JAPAN, SIERRA LEONE, RWANDA, NAMIBIA, INDIA</t>
  </si>
  <si>
    <t>BELGIUM, UNITED STATES OF AMERICA, ISRAEL,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</si>
  <si>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BELGIUM, UNITED STATES OF AMERICA, ISRAEL, FRANCE, AUSTRIA, MYANMAR, ECUADOR, COTE D'IVOIRE, NAMIBIA, LAO PEOPLE'S DEMOCRATIC REPUBLIC, PORTUGAL, AUSTRALIA, IRELAND, INDONESIA, MALAYSIA, CZECHIA, CHILE, SURINAME, BRAZIL, KOREA, REPUBLIC OF, CAMBODIA, NIGERIA, THAILAND, MADAGASCAR, HUNGARY, INDIA, CANADA, VIET NAM, ZIMBABWE,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</si>
  <si>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BELGIUM, ISRAEL, UNITED STATES OF AMERICA, FRANCE, AUSTRIA, ECUADOR, MYANMAR,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GUYANA, EGYPT, JAPAN, SWITZERLAND, PERU, CHINA, ESTONIA, SINGAPORE, ETHIOPIA, KAZAKHSTAN, COLOMBIA, UNITED KINGDOM OF GREAT BRITAIN AND NORTHERN IRELAND, BOLIVIA (PLURINATIONAL STATE OF), TAIWAN, PROVINCE OF CHINA, SIERRA LEONE, NETHERLANDS, MONGOLIA</t>
  </si>
  <si>
    <t>BELGIUM, UNITED STATES OF AMERICA, ISRAEL,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</si>
  <si>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Recycle/Scrap, AUSTRALIA, GERMANY, SWITZERLAND</t>
  </si>
  <si>
    <t>SWEDEN, CANADA, UNITED KINGDOM OF GREAT BRITAIN AND NORTHERN IRELAND, INDONESIA, CHINA, COTE D'IVOIRE, UNITED STATES OF AMERICA, BELGIUM, SWITZERLAND, HONG KONG</t>
  </si>
  <si>
    <t>TURKEY, SAUDI ARABIA, UNITED ARAB EMIRATES</t>
  </si>
  <si>
    <t>LS-NIKKO Copper Inc.</t>
  </si>
  <si>
    <t>AUSTRALIA, INDONESIA, CHINA, SOUTH AFRICA, SINGAPORE, UNITED STATES OF AMERICA, CHILE, HONG KONG, BRAZIL, MEXICO, KOREA, REPUBLIC OF, KAZAKHSTAN, JAPAN, PERU, INDIA</t>
  </si>
  <si>
    <t>UNITED STATES OF AMERICA, ISRAEL, BELGIUM, FRANCE, AUSTRIA, ECUADOR, MYANMAR, CENTRAL AFRICAN REPUBLIC, COTE D'IVOIRE, NAMIBIA, SOUTH SUDAN, LAO PEOPLE'S DEMOCRATIC REPUBLIC, CONGO, SPAIN, PORTUGAL, AUSTRALIA, IRELAND, INDONESIA, MALAYSIA, CZECHIA, MOZAMBIQUE, CHILE, SURINAME, BRAZIL, CAMBODIA, KOREA, REPUBLIC OF, BURUNDI, NIGERIA, THAILAND, MADAGASCAR, HUNGARY, INDIA, CANADA, VIET NAM, ZIMBABWE, RUSSIAN FEDERATION, SLOVAKIA, SOUTH AFRICA, DJIBOUTI, ARGENTINA, LUXEMBOURG, GERMANY, GUYANA, EGYPT, JAPAN, ZAMBIA, SWITZERLAND, ANGOLA, PERU, CHINA, ESTONIA, SINGAPORE, ETHIOPIA, CONGO, DEMOCRATIC REPUBLIC OF THE, UGANDA, KAZAKHSTAN, NIGER, COLOMBIA, UNITED KINGDOM OF GREAT BRITAIN AND NORTHERN IRELAND, BOLIVIA (PLURINATIONAL STATE OF), TAIWAN, PROVINCE OF CHINA, SIERRA LEONE, RWANDA, TANZANIA, UNITED REPUBLIC OF, NETHERLANDS, KENYA, MONGOLIA</t>
  </si>
  <si>
    <t>AUSTRALIA, GERMANY, CHINA, JAPAN, CHILE, PERU, BRAZIL</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</si>
  <si>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</si>
  <si>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JERSEY, ARGENTINA, DJIBOUTI, LUXEMBOURG, GERMANY, GUYANA, EGYPT, JAPAN, SWITZERLAND, PERU, SWEDEN, Recycle/Scrap, CHINA, ESTONIA, SINGAPORE, ETHIOPIA, COLOMBIA, KAZAKHSTAN, UNITED KINGDOM OF GREAT BRITAIN AND NORTHERN IRELAND, BOLIVIA (PLURINATIONAL STATE OF), TAIWAN, PROVINCE OF CHINA, SIERRA LEONE, NETHERLANDS, MONGOLIA</t>
  </si>
  <si>
    <t>UNITED STATES OF AMERICA, ISRAEL, BELGIUM, FRANCE, AUSTRIA, MYANMAR, ECUADOR, CENTRAL AFRICAN REPUBLIC, COTE D'IVOIRE, NAMIBIA, SOUTH SUDAN, LAO PEOPLE'S DEMOCRATIC REPUBLIC, BELARUS, CONGO, SPAIN, PORTUGAL, AUSTRALIA, IRELAND, INDONESIA, MALAYSIA, CZECHIA, MOZAMBIQUE, CHILE, SURINAME, BRAZIL, KOREA, REPUBLIC OF, BURUNDI, CAMBODIA, THAILAND, NIGERIA, MADAGASCAR, HUNGARY, INDIA, CANADA, ZIMBABWE, VIET NAM, RUSSIAN FEDERATION, SLOVAKIA, ARGENTINA, DJIBOUTI, LUXEMBOURG, GERMANY, GUYANA, EGYPT,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</si>
  <si>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CID000211</t>
  </si>
  <si>
    <t>Changsha South Tantalum Niobium Co., Ltd.</t>
  </si>
  <si>
    <t>THAILAND, AUSTRALIA, CANADA, CHINA, RUSSIAN FEDERATION, MOZAMBIQUE, CONGO, DEMOCRATIC REPUBLIC OF THE, BRAZIL</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</si>
  <si>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</si>
  <si>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Recycle/Scrap, NIGERIA, NIGER, JAPAN, RWANDA, MOZAMBIQUE, ARMENIA, MEXICO, BURUNDI</t>
  </si>
  <si>
    <t>AUSTRALIA, INDONESIA, CHINA, SOUTH AFRICA, UNITED STATES OF AMERICA, SINGAPORE, CHILE, BRAZIL, KOREA, REPUBLIC OF, KAZAKHSTAN, JAPAN, PERU, INDIA</t>
  </si>
  <si>
    <t>PAPUA NEW GUINEA, CANADA, INDONESIA, JAPAN</t>
  </si>
  <si>
    <t>CHINA, RUSSIAN FEDERATION, BOLIVIA (PLURINATIONAL STATE OF)</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</si>
  <si>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GUYANA, EGYPT, JAPAN, SWITZERLAND, PERU, CHINA, ESTONIA, SINGAPORE, ETHIOPIA, CONGO, DEMOCRATIC REPUBLIC OF THE, MEXICO, NIGER, KAZAKHSTAN, COLOMBIA, UNITED KINGDOM OF GREAT BRITAIN AND NORTHERN IRELAND, BOLIVIA (PLURINATIONAL STATE OF), TAIWAN, PROVINCE OF CHINA, RWANDA, SIERRA LEONE, NETHERLANDS, MONGOLIA</t>
  </si>
  <si>
    <t>UZBEKISTAN, INDONESIA, CHINA, UNITED STATES OF AMERICA</t>
  </si>
  <si>
    <t>MOROCCO, UNITED STATES OF AMERICA, ISRAEL, BELGIUM, FRANCE, AUSTRIA, MYANMAR, ECUADOR, CENTRAL AFRICAN REPUBLIC, COTE D'IVOIRE, NAMIBIA, SOUTH SUDAN, LAO PEOPLE'S DEMOCRATIC REPUBLIC, CONGO, SPAIN, PORTUGAL, AUSTRALIA, IRELAND, INDONESIA, MALAYSIA, CZECHIA, CHILE, SURINAME, BRAZIL, KOREA, REPUBLIC OF, CAMBODIA, BURUNDI, THAILAND, NIGERIA, MADAGASCAR, HUNGARY, INDIA, CANADA, ZIMBABWE, VIET NAM, RUSSIAN FEDERATION, SLOVAKIA, DJIBOUTI, ARGENTINA, LUXEMBOURG, GERMANY, GUYANA, EGYPT, JAPAN, ZAMBIA, SWITZERLAND, ANGOLA, PERU, CHINA, ESTONIA, SINGAPORE, POLAND, ETHIOPIA, CONGO, DEMOCRATIC REPUBLIC OF THE, UGANDA, COLOMBIA, KAZAKHSTAN, UNITED KINGDOM OF GREAT BRITAIN AND NORTHERN IRELAND, BOLIVIA (PLURINATIONAL STATE OF), TAIWAN, PROVINCE OF CHINA, SIERRA LEONE, RWANDA, TANZANIA, UNITED REPUBLIC OF, NETHERLANDS, MONGOLIA</t>
  </si>
  <si>
    <t>CHINA, JAPAN, UNITED STATES OF AMERICA</t>
  </si>
  <si>
    <t>INDONESIA, CHINA, BRAZIL</t>
  </si>
  <si>
    <t>UZBEKISTAN, AUSTRALIA, CANADA, INDONESIA, MALAYSIA, CHINA, SOUTH AFRICA, SINGAPORE, BELGIUM, UNITED STATES OF AMERICA, CHILE, HONG KONG, MEXICO, UNITED KINGDOM OF GREAT BRITAIN AND NORTHERN IRELAND, BOLIVIA (PLURINATIONAL STATE OF), JAPAN, SWITZERLAND</t>
  </si>
  <si>
    <t>BELGIUM, ISRAEL, UNITED STATES OF AMERICA, FRANCE, AUSTRIA, ECUADOR, MYANMAR, COTE D'IVOIRE, NAMIBIA, LAO PEOPLE'S DEMOCRATIC REPUBLIC, SPAIN, PORTUGAL, AUSTRALIA, IRELAND, INDONESIA, MALAYSIA, CZECHIA, CHILE, SURINAME, BRAZIL, CAMBODIA, KOREA, REPUBLIC OF, THAILAND, NIGERIA, MADAGASCAR, HUNGARY, INDIA, CANADA, VIET NAM, ZIMBABWE, SLOVAKIA, RUSSIAN FEDERATION, ARGENTINA, DJIBOUTI, LUXEMBOURG, GERMANY, GUYANA, EGYPT, JAPAN, SWITZERLAND, PERU, CHINA, ESTONIA, ETHIOPIA, KAZAKHSTAN, UNITED KINGDOM OF GREAT BRITAIN AND NORTHERN IRELAND, BOLIVIA (PLURINATIONAL STATE OF), TAIWAN, PROVINCE OF CHINA, SIERRA LEONE, NETHERLANDS, MONGOLIA</t>
  </si>
  <si>
    <t>Recycle/Scrap, NIGERIA, PHILIPPINES, THAILAND, GERMANY, CHINA, JAPAN, SIERRA LEONE, BRAZIL, LAO PEOPLE'S DEMOCRATIC REPUBLIC</t>
  </si>
  <si>
    <t>AUSTRALIA, CANADA, INDONESIA, CHINA, BOLIVIA (PLURINATIONAL STATE OF), RUSSIAN FEDERATION, MALAYSIA, CONGO, DEMOCRATIC REPUBLIC OF THE, PERU, BRAZIL</t>
  </si>
  <si>
    <t>BELGIUM, UNITED STATES OF AMERICA, ISRAEL, FRANCE, AUSTRIA, ECUADOR, MYANMAR, CENTRAL AFRICAN REPUBLIC, COTE D'IVOIRE, GUINEA, NAMIBIA, SOUTH SUDAN, LAO PEOPLE'S DEMOCRATIC REPUBLIC, SPAIN, CONGO, PORTUGAL, AUSTRALIA, IRELAND, INDONESIA, MALAYSIA, CZECHIA, MOZAMBIQUE, CHILE, SURINAME, BRAZIL, KOREA, REPUBLIC OF, CAMBODIA, BURUNDI, NIGERIA, THAILAND, MADAGASCAR, MALI, GHANA, HUNGARY, INDIA, CANADA, VIET NAM, ZIMBABWE, SLOVAKIA, RUSSIAN FEDERATION, SOUTH AFRICA, DJIBOUTI, ARGENTINA, LUXEMBOURG, GERMANY, EGYPT, GUYANA, JAPAN, ZAMBIA, SWITZERLAND, ANGOLA, PERU, CHINA, ESTONIA, SINGAPORE, ETHIOPIA, CONGO, DEMOCRATIC REPUBLIC OF THE, MEXICO, UGANDA, NIGER, COLOMBIA, KAZAKHSTAN, UNITED KINGDOM OF GREAT BRITAIN AND NORTHERN IRELAND, BOLIVIA (PLURINATIONAL STATE OF), TAIWAN, PROVINCE OF CHINA, RWANDA, SIERRA LEONE, TANZANIA, UNITED REPUBLIC OF, NETHERLANDS, MONGOLIA</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</si>
  <si>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</si>
  <si>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AUSTRALIA, CANADA, INDONESIA, CHINA, UNITED STATES OF AMERICA, CONGO, DEMOCRATIC REPUBLIC OF THE, CHILE, ARGENTINA, GERMANY, JAPAN, ZAMBIA, SWITZERLAND, PERU</t>
  </si>
  <si>
    <t>PT Sukses Inti Makmur</t>
  </si>
  <si>
    <t>BELGIUM, UNITED STATES OF AMERICA, ISRAEL,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</si>
  <si>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PORTUGAL, CANADA, CHINA, RUSSIAN FEDERATION, UNITED STATES OF AMERICA, BRAZIL, MEXICO</t>
  </si>
  <si>
    <t>AUSTRALIA, CANADA, JAPAN, TAIWAN, PROVINCE OF CHINA, SAUDI ARABIA</t>
  </si>
  <si>
    <t>Recycle/Scrap, CHINA, TAIWAN, PROVINCE OF CHINA</t>
  </si>
  <si>
    <t>Recycle/Scrap, PORTUGAL, VIET NAM, CHINA, RUSSIAN FEDERATION, BOLIVIA (PLURINATIONAL STATE OF), UNITED STATES OF AMERICA</t>
  </si>
  <si>
    <t>BELGIUM, UNITED STATES OF AMERICA, ISRAEL, FRANCE, AUSTRIA, MYANMAR, ECUADOR, COTE D'IVOIRE, GUINEA, NAMIBIA, LAO PEOPLE'S DEMOCRATIC REPUBLIC, SPAIN, PORTUGAL, AUSTRALIA, IRELAND, INDONESIA, MALAYSIA, CZECHIA, CHILE, SURINAME, BRAZIL, KOREA, REPUBLIC OF, CAMBODIA, NIGERIA, THAILAND, MADAGASCAR, HUNGARY, INDIA, CANADA, ZIMBABWE, VIET NAM, RUSSIAN FEDERATION, SLOVAKIA, ARGENTINA, DJIBOUTI, HONG KONG, LUXEMBOURG, GERMANY, GUYANA, EGYPT, JAPAN, PERU, UZBEKISTAN, Recycle/Scrap, PAPUA NEW GUINEA, CHINA, ESTONIA, SINGAPORE, ETHIOPIA, MEXICO, KAZAKHSTAN, COLOMBIA,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</si>
  <si>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</si>
  <si>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ECUADOR, MYANMAR, COTE D'IVOIRE, NAMIBIA, LAO PEOPLE'S DEMOCRATIC REPUBLIC, SPAIN, CONGO, PORTUGAL, AUSTRALIA, IRELAND, INDONESIA, MALAYSIA, CZECHIA, CHILE, SURINAME, BRAZIL, CAMBODIA, KOREA, REPUBLIC OF, THAILAND, NIGERIA, MADAGASCAR, HUNGARY, INDIA, CANADA, ZIMBABWE, VIET NAM,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</si>
  <si>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CANADA, CHINA, CHILE</t>
  </si>
  <si>
    <t>THAILAND, AUSTRALIA, CANADA, INDONESIA, RUSSIAN FEDERATION, CHINA, BOLIVIA (PLURINATIONAL STATE OF), JAPAN, BELGIUM, UNITED STATES OF AMERICA, SWITZERLAND, PERU</t>
  </si>
  <si>
    <t>PORTUGAL, AUSTRALIA, CANADA, INDONESIA, CHINA, MALAYSIA, CONGO, DEMOCRATIC REPUBLIC OF THE, MOZAMBIQUE, CHILE, BRAZIL, NIGERIA, THAILAND, NIGER, BOLIVIA (PLURINATIONAL STATE OF), JAPAN, RWANDA, SWITZERLAND, PERU, SPAIN</t>
  </si>
  <si>
    <t>CANADA, CHINA, UNITED STATES OF AMERICA, SWITZERLAND, MEXICO</t>
  </si>
  <si>
    <t>PORTUGAL, RUSSIAN FEDERATION, CHINA, BOLIVIA (PLURINATIONAL STATE OF)</t>
  </si>
  <si>
    <t>BOLIVIA (PLURINATIONAL STATE OF), CHINA, JAPAN, CHILE, MEXICO, KOREA, REPUBLIC OF</t>
  </si>
  <si>
    <t>BELGIUM, ISRAEL, UNITED STATES OF AMERICA,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EGYPT, GUYANA, JAPAN, SWITZERLAND, PERU, CHINA, ESTONIA, SINGAPORE, ETHIOPIA, MEXICO, KAZAKHSTAN, COLOMBIA, UNITED KINGDOM OF GREAT BRITAIN AND NORTHERN IRELAND, BOLIVIA (PLURINATIONAL STATE OF), TAIWAN, PROVINCE OF CHINA, SIERRA LEONE, NETHERLANDS, MONGOLIA</t>
  </si>
  <si>
    <t>TAIWAN, PROVINCE OF CHINA, BRAZIL</t>
  </si>
  <si>
    <t>CHINA, TAIWAN, PROVINCE OF CHINA, JAPAN, BRAZIL</t>
  </si>
  <si>
    <t>ISRAEL, BELGIUM, UNITED STATES OF AMERICA, FRANCE, AUSTRIA, ECUADOR, MYANMAR, COTE D'IVOIRE, NAMIBIA, LAO PEOPLE'S DEMOCRATIC REPUBLIC, SPAIN, PORTUGAL, AUSTRALIA, IRELAND, INDONESIA, MALAYSIA, CZECHIA, CHILE, BRAZIL, KOREA, REPUBLIC OF, CAMBODIA, THAILAND, NIGERIA, MADAGASCAR, HUNGARY, INDIA, CANADA, ZIMBABWE, VIET NAM, SLOVAKIA, RUSSIAN FEDERATION, DJIBOUTI, ARGENTINA,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</si>
  <si>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CAMBODIA, KOREA, REPUBLIC OF, THAILAND, NIGERIA, MADAGASCAR, HUNGARY, INDIA, CANADA, VIET NAM, ZIMBABWE,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</si>
  <si>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BELGIUM, UNITED STATES OF AMERICA, ISRAEL,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SOUTH AFRICA,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</si>
  <si>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INDONESIA, CHINA</t>
  </si>
  <si>
    <t>AUSTRALIA, RUSSIAN FEDERATION, TAIWAN, PROVINCE OF CHINA, SWITZERLAND, BRAZIL</t>
  </si>
  <si>
    <t>AUSTRALIA, SOUTH AFRICA, BRAZIL</t>
  </si>
  <si>
    <t>BELGIUM, ISRAEL, UNITED STATES OF AMERICA, FRANCE, AUSTRIA, ECUADOR, MYANMAR, COTE D'IVOIRE, NAMIBIA, LAO PEOPLE'S DEMOCRATIC REPUBLIC, SPAIN, PORTUGAL, AUSTRALIA, IRELAND, INDONESIA, MALAYSIA, CZECHIA, CHILE, SURINAME, BRAZIL, KOREA, REPUBLIC OF, CAMBODIA, THAILAND, NIGERIA, MADAGASCAR, HUNGARY, INDIA, CANADA, VIET NAM, ZIMBABWE, SLOVAKIA, RUSSIAN FEDERATION,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</si>
  <si>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UNITED STATES OF AMERICA, BELGIUM, ISRAEL, FRANCE, AUSTRIA, ECUADOR, MYANMAR, COTE D'IVOIRE, NAMIBIA, LAO PEOPLE'S DEMOCRATIC REPUBLIC, SPAIN, PORTUGAL, AUSTRALIA, IRELAND, INDONESIA, MALAYSIA, CZECHIA, MOZAMBIQUE, CHILE, SURINAME, BRAZIL, CAMBODIA, KOREA, REPUBLIC OF, THAILAND, NIGERIA, MADAGASCAR, HUNGARY, INDIA, CANADA, VIET NAM, ZIMBABWE, RUSSIAN FEDERATION, SLOVAKIA, ARGENTINA, DJIBOUTI, LUXEMBOURG, GERMANY, GUYANA, EGYPT, JAPAN, SWITZERLAND, PERU, CHINA, ESTONIA, SINGAPORE, ETHIOPIA, KAZAKHSTAN, COLOMBIA, UNITED KINGDOM OF GREAT BRITAIN AND NORTHERN IRELAND, BOLIVIA (PLURINATIONAL STATE OF), TAIWAN, PROVINCE OF CHINA, SIERRA LEONE, NETHERLANDS, MONGOLIA</t>
  </si>
  <si>
    <t>AUSTRALIA, CANADA, CHINA, JAPAN, UNITED STATES OF AMERICA</t>
  </si>
  <si>
    <t>AUSTRALIA, JAPAN, ITALY, MEXICO</t>
  </si>
  <si>
    <t>CID003581</t>
  </si>
  <si>
    <t>Rian Resources SDN. BHD.</t>
  </si>
  <si>
    <t>BELGIUM, UNITED STATES OF AMERICA, ISRAEL, FRANCE, AUSTRIA, ECUADOR, MYANMAR, CENTRAL AFRICAN REPUBLIC, COTE D'IVOIRE, NAMIBIA, SOUTH SUDAN, LAO PEOPLE'S DEMOCRATIC REPUBLIC, SPAIN, CONGO, PORTUGAL, AUSTRALIA, IRELAND, INDONESIA, MALAYSIA, CZECHIA, CHILE, SURINAME, BRAZIL, BURUNDI, CAMBODIA, KOREA, REPUBLIC OF, NIGERIA, THAILAND, MADAGASCAR, HUNGARY, INDIA, CANADA, ZIMBABWE, VIET NAM, RUSSIAN FEDERATION, SLOVAKIA, ARGENTINA, DJIBOUTI, LUXEMBOURG, GERMANY, GUYANA, EGYPT,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</si>
  <si>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AUSTRALIA, UNITED KINGDOM OF GREAT BRITAIN AND NORTHERN IRELAND, MALAYSIA, JAPAN, CHILE, BRAZIL</t>
  </si>
  <si>
    <t>CHINA, SINGAPORE, SWITZERLAND</t>
  </si>
  <si>
    <t>UNITED STATES OF AMERICA, BELGIUM, ISRAEL,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GUYANA, EGYPT, JAPAN, SWITZERLAND, PERU, CHINA, ESTONIA, SINGAPORE, ETHIOPIA, KAZAKHSTAN, COLOMBIA,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</si>
  <si>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SOUTH AFRICA, DJIBOUTI, ARGENTINA, LUXEMBOURG, GERMANY, EGYPT, GUYANA, JAPAN, SWITZERLAND, PERU, CHINA, ESTONIA, SINGAPORE, ETHIOPIA, KAZAKHSTAN, COLOMBIA, UNITED KINGDOM OF GREAT BRITAIN AND NORTHERN IRELAND, BOLIVIA (PLURINATIONAL STATE OF), TAIWAN, PROVINCE OF CHINA, SIERRA LEONE, NETHERLANDS, MONGOLIA</t>
  </si>
  <si>
    <t>UZBEKISTAN, AUSTRALIA, CANADA, INDONESIA, BERMUDA, CHINA, MALAYSIA, UNITED STATES OF AMERICA, CHILE, PERU, HONG KONG</t>
  </si>
  <si>
    <t>INDONESIA, AUSTRIA</t>
  </si>
  <si>
    <t>Recycle/Scrap, AUSTRALIA, TURKEY, ITALY, MEXICO</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</si>
  <si>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ARGENTINA, DJIBOUTI, LUXEMBOURG, GERMANY, GUYANA, EGYPT, JAPAN, SWITZERLAND, PERU, UZBEKISTAN, CHINA, ESTONIA, SINGAPORE, ETHIOPIA, COLOMBIA, KAZAKHSTAN,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</si>
  <si>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</si>
  <si>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THAILAND, CHINA, UNITED STATES OF AMERICA, PERU</t>
  </si>
  <si>
    <t>CHINA, JAPAN, UNITED STATES OF AMERICA, RWANDA, CHILE</t>
  </si>
  <si>
    <t>CANADA, GERMANY, GUYANA, JAPAN, UNITED STATES OF AMERICA, SWITZERLAND, CHILE, PERU, SURINAME, MEXICO</t>
  </si>
  <si>
    <t>AUSTRALIA, GERMANY, CANADA, INDONESIA, MALAYSIA, BOLIVIA (PLURINATIONAL STATE OF), ETHIOPIA, SWITZERLAND, CHILE, PERU, BRAZIL</t>
  </si>
  <si>
    <t>PAPUA NEW GUINEA, AUSTRALIA, CANADA, INDONESIA, CHINA, RUSSIAN FEDERATION, TAJIKISTAN, MALAYSIA, POLAND, MOZAMBIQUE, BRAZIL, KYRGYZSTAN, BOLIVIA (PLURINATIONAL STATE OF), JAPAN, PERU, MONGOLIA</t>
  </si>
  <si>
    <t>VIET NAM, ESTONIA</t>
  </si>
  <si>
    <t>AUSTRALIA, CANADA, MOZAMBIQUE, SWITZERLAND</t>
  </si>
  <si>
    <t>CANADA, BOLIVIA (PLURINATIONAL STATE OF), CHINA, JAPAN</t>
  </si>
  <si>
    <t>AUSTRALIA, CANADA, ZIMBABWE, RUSSIAN FEDERATION, CHINA, ETHIOPIA, MOZAMBIQUE, BRAZIL, GERMANY, BOLIVIA (PLURINATIONAL STATE OF), JAPAN, RWANDA, SIERRA LEONE, NAMIBIA, INDIA</t>
  </si>
  <si>
    <t>INDONESIA, UNITED STATES OF AMERICA, PERU</t>
  </si>
  <si>
    <t>AUSTRALIA, TURKEY, MALAYSIA, CHINA, JERSEY, UNITED STATES OF AMERICA, CHILE, HONG KONG, UNITED ARAB EMIRATES, GERMANY, BOLIVIA (PLURINATIONAL STATE OF), SAUDI ARABIA, SWITZERLAND, PERU</t>
  </si>
  <si>
    <t>PHILIPPINES, THAILAND, CHINA, NETHERLANDS</t>
  </si>
  <si>
    <t>INDONESIA, VIET NAM, MALAYSIA, CHINA, JAPAN, CONGO, DEMOCRATIC REPUBLIC OF THE, PERU</t>
  </si>
  <si>
    <t>ISRAEL, BELGIUM, UNITED STATES OF AMERICA, FRANCE, AUSTRIA, ECUADOR, MYANMAR, CENTRAL AFRICAN REPUBLIC, COTE D'IVOIRE, NAMIBIA, SOUTH SUDAN, LAO PEOPLE'S DEMOCRATIC REPUBLIC, CONGO, SPAIN, PORTUGAL, AUSTRALIA, IRELAND, INDONESIA, MALAYSIA, CZECHIA, CHILE, SURINAME, BRAZIL, BURUNDI, KOREA, REPUBLIC OF, CAMBODIA, THAILAND, NIGERIA, MADAGASCAR, HUNGARY, INDIA, CANADA, VIET NAM, ZIMBABWE, SLOVAKIA, RUSSIAN FEDERATION, DJIBOUTI, ARGENTINA, LUXEMBOURG, GERMANY, GUYANA, EGYPT, JAPAN, ZAMBIA, SWITZERLAND, ANGOLA, PERU, Recycle/Scrap,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</si>
  <si>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PHILIPPINES, AUSTRALIA, INDONESIA, JAPAN, UNITED STATES OF AMERICA, CHILE</t>
  </si>
  <si>
    <t>AUSTRALIA, TURKEY, INDONESIA, BRAZIL</t>
  </si>
  <si>
    <t>AUSTRALIA, CHINA, AUSTRIA</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</si>
  <si>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VIET NAM, ZIMBABWE, SLOVAKIA, RUSSIAN FEDERATION, DJIBOUTI, ARGENTINA, LUXEMBOURG, GERMANY, GUYANA, EGYPT, JAPAN, SWITZERLAND, PERU, CHINA, ESTONIA, ETHIOPIA, KAZAKHSTAN, UNITED KINGDOM OF GREAT BRITAIN AND NORTHERN IRELAND, BOLIVIA (PLURINATIONAL STATE OF), TAIWAN, PROVINCE OF CHINA, SIERRA LEONE, NETHERLANDS, MONGOLIA</t>
  </si>
  <si>
    <t>AUSTRALIA, CANADA, MALAYSIA, RUSSIAN FEDERATION, CHINA, BRAZIL, BURUNDI, MEXICO, NIGERIA, THAILAND, NIGER, BOLIVIA (PLURINATIONAL STATE OF), RWANDA, SPAIN</t>
  </si>
  <si>
    <t>UNITED STATES OF AMERICA, BELGIUM, ISRAEL,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</si>
  <si>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BELGIUM, UNITED STATES OF AMERICA, ISRAEL, FRANCE, AUSTRIA, ECUADOR, MYANMAR, COTE D'IVOIRE, NAMIBIA, LAO PEOPLE'S DEMOCRATIC REPUBLIC, PORTUGAL, AUSTRALIA, IRELAND, INDONESIA, MALAYSIA, CZECHIA, CHILE, SURINAME, BRAZIL, CAMBODIA, KOREA, REPUBLIC OF, THAILAND, NIGERIA, MADAGASCAR, HUNGARY, INDIA, CANADA, ZIMBABWE, VIET NAM, SLOVAKIA, RUSSIAN FEDERATION, DJIBOUTI, ARGENTINA, HONG KONG, LUXEMBOURG, GERMANY, EGYPT, GUYANA, JAPAN, SWITZERLAND, PERU, CHINA, ESTONIA, SINGAPORE, ETHIOPIA, COLOMBIA, KAZAKHSTAN, UNITED KINGDOM OF GREAT BRITAIN AND NORTHERN IRELAND, BOLIVIA (PLURINATIONAL STATE OF), TAIWAN, PROVINCE OF CHINA, SIERRA LEONE, NETHERLANDS, MONGOLIA</t>
  </si>
  <si>
    <t>CHINA, MALAYSIA, JAPAN, BRAZIL, SPAIN</t>
  </si>
  <si>
    <t>CID003498</t>
  </si>
  <si>
    <t>V&amp;D New Materials (Jiangsu) Co., Ltd.</t>
  </si>
  <si>
    <t>BELGIUM, UNITED STATES OF AMERICA, ISRAEL, FRANCE, AUSTRIA, MYANMAR, ECUADOR, COTE D'IVOIRE, NAMIBIA, LAO PEOPLE'S DEMOCRATIC REPUBLIC, SPAIN, PORTUGAL, AUSTRALIA, IRELAND, INDONESIA, MALAYSIA, CZECHIA, MOZAMBIQUE, CHILE, SURINAME, BRAZIL, CAMBODIA, KOREA, REPUBLIC OF, THAILAND, NIGERIA, MADAGASCAR, HUNGARY, INDIA, CANADA, ZIMBABWE, VIET NAM, SLOVAKIA, RUSSIAN FEDERATION, DJIBOUTI, ARGENTINA, LUXEMBOURG, GERMANY, GUYANA, EGYPT, JAPAN, SWITZERLAND, PERU, CHINA, ESTONIA, SINGAPORE, ETHIOPIA, CONGO, DEMOCRATIC REPUBLIC OF THE, MEXICO, COLOMBIA, KAZAKHSTAN, UNITED KINGDOM OF GREAT BRITAIN AND NORTHERN IRELAND, BOLIVIA (PLURINATIONAL STATE OF), TAIWAN, PROVINCE OF CHINA, SIERRA LEONE, NETHERLANDS, ARMENIA, MONGOLIA</t>
  </si>
  <si>
    <t>BELGIUM, UNITED STATES OF AMERICA, ISRAEL, FRANCE, AUSTRIA, ECUADOR, MYANMAR, CENTRAL AFRICAN REPUBLIC, COTE D'IVOIRE, NAMIBIA, SOUTH SUDAN, LAO PEOPLE'S DEMOCRATIC REPUBLIC, SPAIN, CONGO, PORTUGAL, AUSTRALIA, IRELAND, INDONESIA, MALAYSIA, CZECHIA, CHILE, SURINAME, BRAZIL, BURUNDI, CAMBODIA, KOREA, REPUBLIC OF, NIGERIA, THAILAND, MADAGASCAR, HUNGARY, INDIA, CANADA, ZIMBABWE, VIET NAM, SLOVAKIA, RUSSIAN FEDERATION, ARGENTINA, DJIBOUTI, LUXEMBOURG, GERMANY, EGYPT, GUYANA, JAPAN, ZAMBIA, SWITZERLAND, ANGOLA, PERU, CHINA, ESTONIA, SINGAPORE, ETHIOPIA, UGANDA, KAZAKHSTAN, COLOMBIA, UNITED KINGDOM OF GREAT BRITAIN AND NORTHERN IRELAND, BOLIVIA (PLURINATIONAL STATE OF), TAIWAN, PROVINCE OF CHINA, SIERRA LEONE, RWANDA, TANZANIA, UNITED REPUBLIC OF, NETHERLANDS, MONGOLIA</t>
  </si>
  <si>
    <t>BELGIUM, ISRAEL, UNITED STATES OF AMERICA,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GUYANA, EGYPT, JAPAN, SWITZERLAND, PERU, CHINA, ESTONIA, SINGAPORE, ETHIOPIA, KAZAKHSTAN, UNITED KINGDOM OF GREAT BRITAIN AND NORTHERN IRELAND, BOLIVIA (PLURINATIONAL STATE OF), TAIWAN, PROVINCE OF CHINA, SIERRA LEONE, NETHERLANDS, MONGOLIA</t>
  </si>
  <si>
    <t>PHILIPPINES, INDONESIA, CHINA, SOUTH AFRICA, SINGAPORE, SWITZERLAND, CHILE, ARGENTINA, HONG KONG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</si>
</sst>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ont>
        <strike val="0"/>
        <color indexed="22"/>
      </font>
      <fill>
        <patternFill patternType="none"/>
      </fill>
    </dxf>
    <dxf>
      <font>
        <color auto="1"/>
      </font>
      <fill>
        <patternFill>
          <bgColor indexed="50"/>
        </patternFill>
      </fill>
    </dxf>
    <dxf>
      <fill>
        <patternFill>
          <bgColor rgb="FFFF0000"/>
        </patternFill>
      </fill>
    </dxf>
    <dxf>
      <font>
        <strike val="0"/>
        <color theme="0" tint="-4.9958800012207406E-2"/>
      </font>
      <fill>
        <patternFill patternType="none"/>
      </fill>
    </dxf>
    <dxf>
      <fill>
        <patternFill>
          <bgColor rgb="FFFF0000"/>
        </patternFill>
      </fill>
    </dxf>
    <dxf>
      <font>
        <color auto="1"/>
      </font>
      <fill>
        <patternFill>
          <bgColor indexed="50"/>
        </patternFill>
      </fill>
    </dxf>
    <dxf>
      <font>
        <color auto="1"/>
      </font>
      <fill>
        <patternFill>
          <bgColor rgb="FFFF000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theme="0" tint="-0.34995574816125979"/>
        </patternFill>
      </fill>
    </dxf>
    <dxf>
      <fill>
        <patternFill>
          <bgColor rgb="FFFFFF00"/>
        </patternFill>
      </fill>
    </dxf>
    <dxf>
      <font>
        <color auto="1"/>
      </font>
      <fill>
        <patternFill>
          <bgColor indexed="1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theme/theme1.xml" Type="http://schemas.openxmlformats.org/officeDocument/2006/relationships/theme"/>
<Relationship Id="rId13" Target="styles.xml" Type="http://schemas.openxmlformats.org/officeDocument/2006/relationships/styles"/>
<Relationship Id="rId14" Target="sharedStrings.xml" Type="http://schemas.openxmlformats.org/officeDocument/2006/relationships/sharedStrings"/>
<Relationship Id="rId15" Target="metadata.xml" Type="http://schemas.openxmlformats.org/officeDocument/2006/relationships/sheetMetadata"/>
<Relationship Id="rId16" Target="calcChain.xml" Type="http://schemas.openxmlformats.org/officeDocument/2006/relationships/calcChain"/>
<Relationship Id="rId17" Target="../customXml/item1.xml" Type="http://schemas.openxmlformats.org/officeDocument/2006/relationships/customXml"/>
<Relationship Id="rId18" Target="../customXml/item2.xml" Type="http://schemas.openxmlformats.org/officeDocument/2006/relationships/customXml"/>
<Relationship Id="rId19"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1.png" Type="http://schemas.openxmlformats.org/officeDocument/2006/relationships/image"/>
</Relationships>

</file>

<file path=xl/drawings/_rels/drawing3.xml.rels><?xml version="1.0" encoding="UTF-8" standalone="no"?>
<Relationships xmlns="http://schemas.openxmlformats.org/package/2006/relationships">
<Relationship Id="rId1" Target="../media/image1.png" Type="http://schemas.openxmlformats.org/officeDocument/2006/relationships/image"/>
</Relationships>

</file>

<file path=xl/drawings/_rels/drawing4.xml.rels><?xml version="1.0" encoding="UTF-8" standalone="no"?>
<Relationships xmlns="http://schemas.openxmlformats.org/package/2006/relationships">
<Relationship Id="rId1" Target="../media/image1.png" Type="http://schemas.openxmlformats.org/officeDocument/2006/relationships/image"/>
</Relationships>

</file>

<file path=xl/drawings/_rels/drawing5.xml.rels><?xml version="1.0" encoding="UTF-8" standalone="no"?>
<Relationships xmlns="http://schemas.openxmlformats.org/package/2006/relationships">
<Relationship Id="rId1" Target="../media/image1.png" Type="http://schemas.openxmlformats.org/officeDocument/2006/relationships/image"/>
</Relationships>

</file>

<file path=xl/drawings/_rels/drawing6.xml.rels><?xml version="1.0" encoding="UTF-8" standalone="no"?>
<Relationships xmlns="http://schemas.openxmlformats.org/package/2006/relationships">
<Relationship Id="rId1" Target="../media/image1.png" Type="http://schemas.openxmlformats.org/officeDocument/2006/relationships/image"/>
</Relationships>

</file>

<file path=xl/drawings/_rels/drawing7.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printerSettings/printerSettings2.bin" Type="http://schemas.openxmlformats.org/officeDocument/2006/relationships/printerSettings"/>
<Relationship Id="rId3" Target="../printerSettings/printerSettings3.bin" Type="http://schemas.openxmlformats.org/officeDocument/2006/relationships/printerSettings"/>
<Relationship Id="rId4"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printerSettings/printerSettings5.bin" Type="http://schemas.openxmlformats.org/officeDocument/2006/relationships/printerSettings"/>
<Relationship Id="rId3"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printerSettings/printerSettings7.bin" Type="http://schemas.openxmlformats.org/officeDocument/2006/relationships/printerSettings"/>
<Relationship Id="rId3"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printerSettings/printerSettings9.bin" Type="http://schemas.openxmlformats.org/officeDocument/2006/relationships/printerSettings"/>
<Relationship Id="rId3" Target="../printerSettings/printerSettings10.bin" Type="http://schemas.openxmlformats.org/officeDocument/2006/relationships/printerSettings"/>
<Relationship Id="rId4" Target="../drawings/drawing4.xml" Type="http://schemas.openxmlformats.org/officeDocument/2006/relationships/drawing"/>
<Relationship Id="rId5" Target="../drawings/vmlDrawing1.vml" Type="http://schemas.openxmlformats.org/officeDocument/2006/relationships/vmlDrawing"/>
<Relationship Id="rId6" Target="../comments1.xml" Type="http://schemas.openxmlformats.org/officeDocument/2006/relationships/comments"/>
</Relationships>

</file>

<file path=xl/worksheets/_rels/sheet5.xml.rels><?xml version="1.0" encoding="UTF-8" standalone="no"?>
<Relationships xmlns="http://schemas.openxmlformats.org/package/2006/relationships">
<Relationship Id="rId1" Target="../printerSettings/printerSettings11.bin" Type="http://schemas.openxmlformats.org/officeDocument/2006/relationships/printerSettings"/>
<Relationship Id="rId2" Target="http://www.responsiblemineralsinitiative.org/conformant-smelter-refiner-lists/" TargetMode="External" Type="http://schemas.openxmlformats.org/officeDocument/2006/relationships/hyperlink"/>
<Relationship Id="rId3" Target="../printerSettings/printerSettings12.bin" Type="http://schemas.openxmlformats.org/officeDocument/2006/relationships/printerSettings"/>
<Relationship Id="rId4" Target="../drawings/drawing5.xml" Type="http://schemas.openxmlformats.org/officeDocument/2006/relationships/drawing"/>
<Relationship Id="rId5" Target="../drawings/vmlDrawing2.vml" Type="http://schemas.openxmlformats.org/officeDocument/2006/relationships/vmlDrawing"/>
<Relationship Id="rId6" Target="../comments2.xml" Type="http://schemas.openxmlformats.org/officeDocument/2006/relationships/comments"/>
</Relationships>

</file>

<file path=xl/worksheets/_rels/sheet6.xml.rels><?xml version="1.0" encoding="UTF-8" standalone="no"?>
<Relationships xmlns="http://schemas.openxmlformats.org/package/2006/relationships">
<Relationship Id="rId1" Target="../printerSettings/printerSettings13.bin" Type="http://schemas.openxmlformats.org/officeDocument/2006/relationships/printerSettings"/>
<Relationship Id="rId2" Target="../printerSettings/printerSettings14.bin" Type="http://schemas.openxmlformats.org/officeDocument/2006/relationships/printerSettings"/>
<Relationship Id="rId3" Target="../drawings/drawing6.xml" Type="http://schemas.openxmlformats.org/officeDocument/2006/relationships/drawing"/>
<Relationship Id="rId4" Target="../drawings/vmlDrawing3.vml" Type="http://schemas.openxmlformats.org/officeDocument/2006/relationships/vmlDrawing"/>
<Relationship Id="rId5" Target="../comments3.xml" Type="http://schemas.openxmlformats.org/officeDocument/2006/relationships/comments"/>
</Relationships>

</file>

<file path=xl/worksheets/_rels/sheet7.xml.rels><?xml version="1.0" encoding="UTF-8" standalone="no"?>
<Relationships xmlns="http://schemas.openxmlformats.org/package/2006/relationships">
<Relationship Id="rId1" Target="../printerSettings/printerSettings15.bin" Type="http://schemas.openxmlformats.org/officeDocument/2006/relationships/printerSettings"/>
<Relationship Id="rId2" Target="../printerSettings/printerSettings16.bin" Type="http://schemas.openxmlformats.org/officeDocument/2006/relationships/printerSettings"/>
<Relationship Id="rId3"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17.bin" Type="http://schemas.openxmlformats.org/officeDocument/2006/relationships/printerSettings"/>
<Relationship Id="rId2" Target="../printerSettings/printerSettings1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19.bin" Type="http://schemas.openxmlformats.org/officeDocument/2006/relationships/printerSettings"/>
<Relationship Id="rId2" Target="../printerSettings/printerSettings20.bin" Type="http://schemas.openxmlformats.org/officeDocument/2006/relationships/printerSettings"/>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10.xml.rels><?xml version="1.0" encoding="UTF-8" standalone="no"?>
<Relationships xmlns="http://schemas.openxmlformats.org/package/2006/relationships">
<Relationship Id="rId1" Target="../printerSettings/printerSettings21.bin" Type="http://schemas.openxmlformats.org/officeDocument/2006/relationships/printerSettings"/>
<Relationship Id="rId2" Target="../printerSettings/printerSettings2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3"/>
  <cols>
    <col min="1" max="1" customWidth="true" width="0.83203125" collapsed="false"/>
    <col min="2" max="2" customWidth="true" width="8.0" collapsed="false"/>
    <col min="3" max="3" customWidth="true" width="8.6640625" collapsed="false"/>
    <col min="4" max="4" customWidth="true" style="180" width="13.0" collapsed="false"/>
    <col min="5" max="5" customWidth="true" width="42.33203125" collapsed="false"/>
    <col min="6" max="6" customWidth="true" width="53.33203125" collapsed="false"/>
    <col min="7" max="7" customWidth="true" width="0.83203125" collapsed="false"/>
  </cols>
  <sheetData>
    <row r="1" spans="1:7" ht="14"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6">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24">
      <c r="A13" s="299"/>
      <c r="B13" s="2">
        <v>1</v>
      </c>
      <c r="C13" s="27" t="s">
        <v>1078</v>
      </c>
      <c r="D13" s="28" t="s">
        <v>866</v>
      </c>
      <c r="E13" s="163" t="s">
        <v>843</v>
      </c>
      <c r="F13" s="163"/>
      <c r="G13" s="25"/>
    </row>
    <row r="14" spans="1:7" ht="36">
      <c r="A14" s="299"/>
      <c r="B14" s="2">
        <v>2</v>
      </c>
      <c r="C14" s="27" t="s">
        <v>1078</v>
      </c>
      <c r="D14" s="28" t="s">
        <v>1015</v>
      </c>
      <c r="E14" s="163" t="s">
        <v>526</v>
      </c>
      <c r="F14" s="163" t="s">
        <v>527</v>
      </c>
      <c r="G14" s="25"/>
    </row>
    <row r="15" spans="1:7" ht="89.25"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25"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25"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5" customHeight="1">
      <c r="A28" s="299"/>
      <c r="B28" s="312"/>
      <c r="C28" s="306"/>
      <c r="D28" s="309"/>
      <c r="E28" s="297"/>
      <c r="F28" s="165" t="s">
        <v>57</v>
      </c>
      <c r="G28" s="25"/>
    </row>
    <row r="29" spans="1:7" ht="74.5" customHeight="1">
      <c r="A29" s="299"/>
      <c r="B29" s="312"/>
      <c r="C29" s="306"/>
      <c r="D29" s="309"/>
      <c r="E29" s="297"/>
      <c r="F29" s="165" t="s">
        <v>58</v>
      </c>
      <c r="G29" s="25"/>
    </row>
    <row r="30" spans="1:7" ht="62.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5" customHeight="1">
      <c r="A33" s="299"/>
      <c r="B33" s="312"/>
      <c r="C33" s="306"/>
      <c r="D33" s="309"/>
      <c r="E33" s="297"/>
      <c r="F33" s="165" t="s">
        <v>62</v>
      </c>
      <c r="G33" s="25"/>
    </row>
    <row r="34" spans="1:7" ht="89.25" customHeight="1">
      <c r="A34" s="299"/>
      <c r="B34" s="312"/>
      <c r="C34" s="306"/>
      <c r="D34" s="309"/>
      <c r="E34" s="297"/>
      <c r="F34" s="165" t="s">
        <v>64</v>
      </c>
      <c r="G34" s="25"/>
    </row>
    <row r="35" spans="1:7" ht="29.25" customHeight="1">
      <c r="A35" s="299"/>
      <c r="B35" s="312"/>
      <c r="C35" s="306"/>
      <c r="D35" s="309"/>
      <c r="E35" s="297"/>
      <c r="F35" s="165" t="s">
        <v>65</v>
      </c>
      <c r="G35" s="25"/>
    </row>
    <row r="36" spans="1:7" ht="144">
      <c r="A36" s="299"/>
      <c r="B36" s="313"/>
      <c r="C36" s="307"/>
      <c r="D36" s="310"/>
      <c r="E36" s="298"/>
      <c r="F36" s="166" t="s">
        <v>66</v>
      </c>
      <c r="G36" s="25"/>
    </row>
    <row r="37" spans="1:7" ht="132">
      <c r="A37" s="299"/>
      <c r="B37" s="141">
        <v>3.01</v>
      </c>
      <c r="C37" s="142" t="s">
        <v>67</v>
      </c>
      <c r="D37" s="28" t="s">
        <v>2234</v>
      </c>
      <c r="E37" s="167" t="s">
        <v>1316</v>
      </c>
      <c r="F37" s="168" t="s">
        <v>1420</v>
      </c>
      <c r="G37" s="25"/>
    </row>
    <row r="38" spans="1:7" ht="120">
      <c r="A38" s="299"/>
      <c r="B38" s="141">
        <v>3.02</v>
      </c>
      <c r="C38" s="142" t="s">
        <v>1349</v>
      </c>
      <c r="D38" s="28" t="s">
        <v>2235</v>
      </c>
      <c r="E38" s="167" t="s">
        <v>1364</v>
      </c>
      <c r="F38" s="168" t="s">
        <v>1421</v>
      </c>
      <c r="G38" s="25"/>
    </row>
    <row r="39" spans="1:7" ht="96">
      <c r="A39" s="299"/>
      <c r="B39" s="150">
        <v>4</v>
      </c>
      <c r="C39" s="149" t="s">
        <v>1517</v>
      </c>
      <c r="D39" s="28" t="s">
        <v>2236</v>
      </c>
      <c r="E39" s="27" t="s">
        <v>2182</v>
      </c>
      <c r="F39" s="27" t="s">
        <v>1518</v>
      </c>
      <c r="G39" s="25"/>
    </row>
    <row r="40" spans="1:7" ht="60">
      <c r="A40" s="299"/>
      <c r="B40" s="141">
        <v>4.01</v>
      </c>
      <c r="C40" s="149" t="s">
        <v>1517</v>
      </c>
      <c r="D40" s="28" t="s">
        <v>2238</v>
      </c>
      <c r="E40" s="27" t="s">
        <v>2194</v>
      </c>
      <c r="F40" s="27" t="s">
        <v>2198</v>
      </c>
      <c r="G40" s="25"/>
    </row>
    <row r="41" spans="1:7" ht="60">
      <c r="A41" s="299"/>
      <c r="B41" s="141" t="s">
        <v>2225</v>
      </c>
      <c r="C41" s="149" t="s">
        <v>1517</v>
      </c>
      <c r="D41" s="28" t="s">
        <v>2237</v>
      </c>
      <c r="E41" s="27" t="s">
        <v>2228</v>
      </c>
      <c r="F41" s="27" t="s">
        <v>2226</v>
      </c>
      <c r="G41" s="25"/>
    </row>
    <row r="42" spans="1:7" ht="60">
      <c r="A42" s="299"/>
      <c r="B42" s="141" t="s">
        <v>2259</v>
      </c>
      <c r="C42" s="149" t="s">
        <v>1517</v>
      </c>
      <c r="D42" s="28" t="s">
        <v>2264</v>
      </c>
      <c r="E42" s="27" t="s">
        <v>2227</v>
      </c>
      <c r="F42" s="27" t="s">
        <v>2260</v>
      </c>
      <c r="G42" s="25"/>
    </row>
    <row r="43" spans="1:7" ht="132">
      <c r="A43" s="299"/>
      <c r="B43" s="160">
        <v>4.0999999999999996</v>
      </c>
      <c r="C43" s="149" t="s">
        <v>2263</v>
      </c>
      <c r="D43" s="161">
        <v>42867</v>
      </c>
      <c r="E43" s="169" t="s">
        <v>2266</v>
      </c>
      <c r="F43" s="27" t="s">
        <v>2265</v>
      </c>
      <c r="G43" s="25"/>
    </row>
    <row r="44" spans="1:7" ht="84">
      <c r="A44" s="299"/>
      <c r="B44" s="160">
        <v>4.2</v>
      </c>
      <c r="C44" s="149" t="s">
        <v>2263</v>
      </c>
      <c r="D44" s="161">
        <v>42704</v>
      </c>
      <c r="E44" s="169" t="s">
        <v>2462</v>
      </c>
      <c r="F44" s="27" t="s">
        <v>2437</v>
      </c>
      <c r="G44" s="25"/>
    </row>
    <row r="45" spans="1:7" ht="156">
      <c r="A45" s="299"/>
      <c r="B45" s="202">
        <v>5</v>
      </c>
      <c r="C45" s="149" t="s">
        <v>2263</v>
      </c>
      <c r="D45" s="161">
        <v>42867</v>
      </c>
      <c r="E45" s="169" t="s">
        <v>12683</v>
      </c>
      <c r="F45" s="27" t="s">
        <v>12405</v>
      </c>
      <c r="G45" s="25"/>
    </row>
    <row r="46" spans="1:7" ht="48">
      <c r="A46" s="299"/>
      <c r="B46" s="160">
        <v>5.01</v>
      </c>
      <c r="C46" s="149" t="s">
        <v>2263</v>
      </c>
      <c r="D46" s="161">
        <v>42907</v>
      </c>
      <c r="E46" s="169" t="s">
        <v>15484</v>
      </c>
      <c r="F46" s="27" t="s">
        <v>12405</v>
      </c>
      <c r="G46" s="25"/>
    </row>
    <row r="47" spans="1:7" ht="72">
      <c r="A47" s="299"/>
      <c r="B47" s="160">
        <v>5.0999999999999996</v>
      </c>
      <c r="C47" s="149" t="s">
        <v>2263</v>
      </c>
      <c r="D47" s="161">
        <v>43070</v>
      </c>
      <c r="E47" s="169" t="s">
        <v>12893</v>
      </c>
      <c r="F47" s="27" t="s">
        <v>12894</v>
      </c>
      <c r="G47" s="25"/>
    </row>
    <row r="48" spans="1:7" ht="60">
      <c r="A48" s="299"/>
      <c r="B48" s="160">
        <v>5.1100000000000003</v>
      </c>
      <c r="C48" s="149" t="s">
        <v>13129</v>
      </c>
      <c r="D48" s="161">
        <v>43217</v>
      </c>
      <c r="E48" s="169" t="s">
        <v>13255</v>
      </c>
      <c r="F48" s="27" t="s">
        <v>13163</v>
      </c>
      <c r="G48" s="25"/>
    </row>
    <row r="49" spans="1:7" ht="60">
      <c r="A49" s="299"/>
      <c r="B49" s="160">
        <v>5.12</v>
      </c>
      <c r="C49" s="149" t="s">
        <v>13129</v>
      </c>
      <c r="D49" s="161">
        <v>43581</v>
      </c>
      <c r="E49" s="169" t="s">
        <v>13255</v>
      </c>
      <c r="F49" s="27" t="s">
        <v>13807</v>
      </c>
      <c r="G49" s="25"/>
    </row>
    <row r="50" spans="1:7" ht="84">
      <c r="A50" s="299"/>
      <c r="B50" s="202">
        <v>6</v>
      </c>
      <c r="C50" s="149" t="s">
        <v>13129</v>
      </c>
      <c r="D50" s="161">
        <v>43964</v>
      </c>
      <c r="E50" s="169" t="s">
        <v>14020</v>
      </c>
      <c r="F50" s="27" t="s">
        <v>13810</v>
      </c>
      <c r="G50" s="25"/>
    </row>
    <row r="51" spans="1:7" ht="48">
      <c r="A51" s="299"/>
      <c r="B51" s="160">
        <v>6.01</v>
      </c>
      <c r="C51" s="149" t="s">
        <v>13129</v>
      </c>
      <c r="D51" s="161">
        <v>43970</v>
      </c>
      <c r="E51" s="169" t="s">
        <v>15485</v>
      </c>
      <c r="F51" s="169" t="s">
        <v>13810</v>
      </c>
      <c r="G51" s="25"/>
    </row>
    <row r="52" spans="1:7" ht="48">
      <c r="A52" s="299"/>
      <c r="B52" s="160">
        <v>6.1</v>
      </c>
      <c r="C52" s="149" t="s">
        <v>13129</v>
      </c>
      <c r="D52" s="161">
        <v>44314</v>
      </c>
      <c r="E52" s="169" t="s">
        <v>15477</v>
      </c>
      <c r="F52" s="169" t="s">
        <v>15015</v>
      </c>
      <c r="G52" s="25"/>
    </row>
    <row r="53" spans="1:7" ht="48">
      <c r="A53" s="299"/>
      <c r="B53" s="160">
        <v>6.2</v>
      </c>
      <c r="C53" s="149" t="s">
        <v>13129</v>
      </c>
      <c r="D53" s="161">
        <v>44678</v>
      </c>
      <c r="E53" s="169" t="s">
        <v>15477</v>
      </c>
      <c r="F53" s="169" t="s">
        <v>15476</v>
      </c>
      <c r="G53" s="25"/>
    </row>
    <row r="54" spans="1:7" ht="48">
      <c r="A54" s="299"/>
      <c r="B54" s="160">
        <v>6.21</v>
      </c>
      <c r="C54" s="149" t="s">
        <v>13129</v>
      </c>
      <c r="D54" s="161">
        <v>44687</v>
      </c>
      <c r="E54" s="169" t="s">
        <v>15486</v>
      </c>
      <c r="F54" s="169" t="s">
        <v>15476</v>
      </c>
      <c r="G54" s="25"/>
    </row>
    <row r="55" spans="1:7" ht="48">
      <c r="A55" s="299"/>
      <c r="B55" s="160">
        <v>6.22</v>
      </c>
      <c r="C55" s="149" t="s">
        <v>13129</v>
      </c>
      <c r="D55" s="275">
        <v>44692</v>
      </c>
      <c r="E55" s="169" t="s">
        <v>15485</v>
      </c>
      <c r="F55" s="169" t="s">
        <v>15476</v>
      </c>
      <c r="G55" s="25"/>
    </row>
    <row r="56" spans="1:7" ht="60">
      <c r="A56" s="299"/>
      <c r="B56" s="202">
        <v>6.3</v>
      </c>
      <c r="C56" s="149" t="s">
        <v>13129</v>
      </c>
      <c r="D56" s="275">
        <v>45051</v>
      </c>
      <c r="E56" s="169" t="s">
        <v>15753</v>
      </c>
      <c r="F56" s="169" t="s">
        <v>15534</v>
      </c>
      <c r="G56" s="25"/>
    </row>
    <row r="57" spans="1:7" ht="48">
      <c r="A57" s="299"/>
      <c r="B57" s="160">
        <v>6.31</v>
      </c>
      <c r="C57" s="149" t="s">
        <v>13129</v>
      </c>
      <c r="D57" s="275">
        <v>45072</v>
      </c>
      <c r="E57" s="169" t="s">
        <v>15755</v>
      </c>
      <c r="F57" s="169" t="s">
        <v>15534</v>
      </c>
      <c r="G57" s="25"/>
    </row>
    <row r="58" spans="1:7" ht="44.5" customHeight="1">
      <c r="A58" s="299"/>
      <c r="B58" s="202">
        <v>6.4</v>
      </c>
      <c r="C58" s="149" t="s">
        <v>13129</v>
      </c>
      <c r="D58" s="275">
        <v>45408</v>
      </c>
      <c r="E58" s="169" t="s">
        <v>15757</v>
      </c>
      <c r="F58" s="169" t="s">
        <v>15756</v>
      </c>
      <c r="G58" s="25"/>
    </row>
    <row r="59" spans="1:7" ht="14" thickBot="1">
      <c r="A59" s="300"/>
      <c r="B59" s="301" t="str">
        <f ca="1">OFFSET(L!$C$1,MATCH("General"&amp;"Cpy",L!$A:$A,0)-1,SL,,)</f>
        <v>© 2024 Responsible Minerals Initiative. All rights reserved.</v>
      </c>
      <c r="C59" s="301"/>
      <c r="D59" s="301"/>
      <c r="E59" s="301"/>
      <c r="F59" s="301"/>
      <c r="G59" s="26"/>
    </row>
    <row r="60" spans="1:7" ht="14"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baseColWidth="10" defaultColWidth="8.83203125" defaultRowHeight="13"/>
  <cols>
    <col min="1" max="1" customWidth="true" width="143.0" collapsed="false"/>
    <col min="2" max="2" customWidth="true" width="3.0" collapsed="false"/>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4">
      <c r="A2" s="105" t="str">
        <f ca="1">OFFSET(L!$C$1,MATCH("Instructions"&amp;ADDRESS(ROW(),COLUMN(),4),L!$A:$A,0)-1,SL,,)</f>
        <v>Introduction</v>
      </c>
      <c r="B2" s="100" t="s">
        <v>1292</v>
      </c>
    </row>
    <row r="3" spans="1:2" ht="187">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
      <c r="A5" s="106"/>
      <c r="B5" s="100"/>
    </row>
    <row r="6" spans="1:2" ht="34">
      <c r="A6" s="105" t="str">
        <f ca="1">OFFSET(L!$C$1,MATCH("Instructions"&amp;ADDRESS(ROW(),COLUMN(),4),L!$A:$A,0)-1,SL,,)</f>
        <v>Instructions for completing Company Information questions (rows 8 - 22).
Provide comments in ENGLISH only</v>
      </c>
      <c r="B6" s="100" t="s">
        <v>1292</v>
      </c>
    </row>
    <row r="7" spans="1:2" ht="17">
      <c r="A7" s="237" t="str">
        <f ca="1">OFFSET(L!$C$1,MATCH("Instructions"&amp;ADDRESS(ROW(),COLUMN(),4),L!$A:$A,0)-1,SL,,)</f>
        <v xml:space="preserve">Note:  Entries with (*) are mandatory fields. </v>
      </c>
      <c r="B7" s="100"/>
    </row>
    <row r="8" spans="1:2" ht="3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51">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7">
      <c r="A17" s="102" t="str">
        <f ca="1">OFFSET(L!$C$1,MATCH("Instructions"&amp;ADDRESS(ROW(),COLUMN(),4),L!$A:$A,0)-1,SL,,)</f>
        <v>10. Insert the title for the Authorizing person. This field is optional.</v>
      </c>
      <c r="B17" s="100"/>
    </row>
    <row r="18" spans="1:2" ht="3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7">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4">
      <c r="A21" s="102" t="str">
        <f ca="1">OFFSET(L!$C$1,MATCH("Instructions"&amp;ADDRESS(ROW(),COLUMN(),4),L!$A:$A,0)-1,SL,,)</f>
        <v xml:space="preserve">14. As an example, the user may save the file name as:  companyname-date.xls (date as YYYY-MM-DD).  </v>
      </c>
      <c r="B21" s="100" t="s">
        <v>1292</v>
      </c>
    </row>
    <row r="22" spans="1:2" ht="16">
      <c r="A22" s="106"/>
      <c r="B22" s="100"/>
    </row>
    <row r="23" spans="1:2" ht="34">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3">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
      <c r="A36" s="106"/>
      <c r="B36" s="100"/>
    </row>
    <row r="37" spans="1:2" ht="51">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53">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204">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7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53">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3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
      <c r="A47" s="106"/>
      <c r="B47" s="100"/>
    </row>
    <row r="48" spans="1:2" ht="3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8">
      <c r="A58" s="102" t="str">
        <f ca="1">OFFSET(L!$C$1,MATCH("Instructions"&amp;ADDRESS(ROW(),COLUMN(),4),L!$A:$A,0)-1,SL,,)</f>
        <v>8. Smelter Street -  Provide the street name on which the smelter is located. This field is optional.</v>
      </c>
      <c r="B58" s="100" t="s">
        <v>1291</v>
      </c>
    </row>
    <row r="59" spans="1:2" ht="3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204">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10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
      <c r="A67" s="107"/>
      <c r="B67" s="100"/>
    </row>
    <row r="68" spans="1:2" ht="34.5" customHeight="1">
      <c r="A68" s="105" t="str">
        <f ca="1">OFFSET(L!$C$1,MATCH("Instructions"&amp;ADDRESS(ROW(),COLUMN(),4),L!$A:$A,0)-1,SL,,)</f>
        <v>TERMS AND CONDITIONS</v>
      </c>
      <c r="B68" s="100"/>
    </row>
    <row r="69" spans="1:2" ht="16">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4">
      <c r="A74" s="102"/>
      <c r="B74" s="100" t="s">
        <v>437</v>
      </c>
    </row>
    <row r="75" spans="1:2" ht="17">
      <c r="A75" s="102" t="str">
        <f ca="1">OFFSET(L!$C$1,MATCH("General"&amp;"Cpy",L!$A:$A,0)-1,SL,,)</f>
        <v>© 2024 Responsible Minerals Initiative. All rights reserved.</v>
      </c>
      <c r="B75" s="101"/>
    </row>
    <row r="76" spans="1:2" ht="16">
      <c r="A76" s="103" t="s">
        <v>1025</v>
      </c>
      <c r="B76" s="101"/>
    </row>
    <row r="77" spans="1:2" ht="17" thickBot="1">
      <c r="A77" s="139" t="s">
        <v>15759</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3203125" defaultRowHeight="13"/>
  <cols>
    <col min="1" max="1" customWidth="true" width="1.6640625" collapsed="false"/>
    <col min="2" max="2" customWidth="true" width="35.6640625" collapsed="false"/>
    <col min="3" max="3" customWidth="true" width="105.6640625" collapsed="false"/>
    <col min="4" max="5" customWidth="true" width="1.6640625" collapsed="false"/>
    <col min="6" max="6" customWidth="true" width="4.6640625" collapsed="false"/>
    <col min="7" max="7" customWidth="true" width="4.83203125" collapsed="false"/>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53">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51">
      <c r="A10" s="74"/>
      <c r="B10" s="63" t="str">
        <f ca="1">OFFSET(L!$C$1,MATCH("Definitions"&amp;ADDRESS(ROW(),COLUMN(),4),L!$A:$A,0)-1,SL,,)</f>
        <v>DRC</v>
      </c>
      <c r="C10" s="63" t="str">
        <f ca="1">OFFSET(L!$C$1,MATCH("Definitions"&amp;ADDRESS(ROW(),COLUMN(),4),L!$A:$A,0)-1,SL,,)</f>
        <v>Democratic Republic of Congo</v>
      </c>
      <c r="D10" s="321"/>
      <c r="E10" s="100" t="s">
        <v>1300</v>
      </c>
    </row>
    <row r="11" spans="1:5" ht="6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56">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53">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20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7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7">
      <c r="A19" s="74"/>
      <c r="B19" s="63" t="str">
        <f ca="1">OFFSET(L!$C$1,MATCH("Definitions"&amp;ADDRESS(ROW(),COLUMN(),4),L!$A:$A,0)-1,SL,,)</f>
        <v>OECD</v>
      </c>
      <c r="C19" s="63" t="str">
        <f ca="1">OFFSET(L!$C$1,MATCH("Definitions"&amp;ADDRESS(ROW(),COLUMN(),4),L!$A:$A,0)-1,SL,,)</f>
        <v>Organisation for Economic Co-operation and Development</v>
      </c>
      <c r="D19" s="321"/>
      <c r="E19" s="100"/>
    </row>
    <row r="20" spans="1:5" ht="51">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7">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8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119">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baseColWidth="10" defaultColWidth="8.83203125" defaultRowHeight="13"/>
  <cols>
    <col min="1" max="1" customWidth="true" width="1.83203125" collapsed="false"/>
    <col min="2" max="2" customWidth="true" width="83.1640625" collapsed="false"/>
    <col min="3" max="3" customWidth="true" width="1.6640625" collapsed="false"/>
    <col min="4" max="5" customWidth="true" width="16.6640625" collapsed="false"/>
    <col min="6" max="6" customWidth="true" width="1.6640625" collapsed="false"/>
    <col min="7" max="9" customWidth="true" width="16.6640625" collapsed="false"/>
    <col min="10" max="10" customWidth="true" width="17.83203125" collapsed="false"/>
    <col min="11" max="11" customWidth="true" width="1.6640625" collapsed="false"/>
    <col min="12" max="12" customWidth="true" hidden="true" width="3.6640625" collapsed="false"/>
    <col min="13" max="15" customWidth="true" hidden="true" width="4.83203125" collapsed="false"/>
    <col min="16" max="24" customWidth="true" hidden="true" width="9.1640625" collapsed="false"/>
    <col min="25" max="25" customWidth="true" hidden="true" width="0.0" collapsed="false"/>
  </cols>
  <sheetData>
    <row r="1" spans="1:34" ht="17"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t="n">
        <v>45693.28000107639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2465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2465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2465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2465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7">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4">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4">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7"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7" hidden="1">
      <c r="B98" s="56" t="s">
        <v>486</v>
      </c>
      <c r="D98" s="282" t="str">
        <f>IF(AND(OR($D$26="Yes",$D$26=""),OR($D$32="Yes",$D$32="")),"Unknown","")</f>
        <v>Unknown</v>
      </c>
      <c r="E98" s="282" t="str">
        <f>IF(AND(OR($D$26="Yes",$D$26=""),OR($D$32="Yes",$D$32="")),"Greater than 75%","")</f>
        <v>Greater than 75%</v>
      </c>
      <c r="G98" s="282" t="str">
        <f>IF(OR($D$27="Yes",$D$27=""),"Yes","")</f>
        <v>Yes</v>
      </c>
    </row>
    <row r="99" spans="2:7" ht="16" hidden="1">
      <c r="B99" s="188">
        <v>1</v>
      </c>
      <c r="D99" s="282" t="str">
        <f>IF(AND(OR($D$27="Yes",$D$27=""),OR($D$33="Yes",$D$33="")),"Yes","")</f>
        <v>Yes</v>
      </c>
      <c r="E99" s="282" t="str">
        <f>IF(AND(OR($D$26="Yes",$D$26=""),OR($D$32="Yes",$D$32="")),"Greater than 50%","")</f>
        <v>Greater than 50%</v>
      </c>
      <c r="G99" s="282" t="str">
        <f>IF(OR($D$27="Yes",$D$27=""),"No","")</f>
        <v>No</v>
      </c>
    </row>
    <row r="100" spans="2:7" ht="17" hidden="1">
      <c r="B100" s="236" t="s">
        <v>2463</v>
      </c>
      <c r="D100" s="282" t="str">
        <f>IF(AND(OR($D$27="Yes",$D$27=""),OR($D$33="Yes",$D$33="")),"No","")</f>
        <v>No</v>
      </c>
      <c r="E100" s="282" t="str">
        <f>IF(AND(OR($D$26="Yes",$D$26=""),OR($D$32="Yes",$D$32="")),"50% or less","")</f>
        <v>50% or less</v>
      </c>
      <c r="G100" s="282" t="str">
        <f>IF(OR($D$28="Yes",$D$28=""),"Yes","")</f>
        <v>Yes</v>
      </c>
    </row>
    <row r="101" spans="2:7" ht="17" hidden="1">
      <c r="B101" s="236" t="s">
        <v>2464</v>
      </c>
      <c r="D101" s="282" t="str">
        <f>IF(AND(OR($D$27="Yes",$D$27=""),OR($D$33="Yes",$D$33="")),"Unknown","")</f>
        <v>Unknown</v>
      </c>
      <c r="E101" s="282" t="str">
        <f>IF(AND(OR($D$26="Yes",$D$26=""),OR($D$32="Yes",$D$32="")),"None","")</f>
        <v>None</v>
      </c>
      <c r="G101" s="282" t="str">
        <f>IF(OR($D$28="Yes",$D$28=""),"No","")</f>
        <v>No</v>
      </c>
    </row>
    <row r="102" spans="2:7" ht="17" hidden="1">
      <c r="B102" s="236" t="s">
        <v>2465</v>
      </c>
      <c r="D102" s="282" t="str">
        <f>IF(AND(OR($D$28="Yes",$D$28=""),OR($D$34="Yes",$D$34="")),"Yes","")</f>
        <v>Yes</v>
      </c>
      <c r="E102" s="282" t="str">
        <f>IF(AND(OR($D$27="Yes",$D$27=""),OR($D$33="Yes",$D$33="")),"100%","")</f>
        <v>100%</v>
      </c>
      <c r="G102" s="282" t="str">
        <f>IF(OR($D$29="Yes",$D$29=""),"Yes","")</f>
        <v>Yes</v>
      </c>
    </row>
    <row r="103" spans="2:7" ht="17" hidden="1">
      <c r="B103" s="236" t="s">
        <v>2466</v>
      </c>
      <c r="D103" s="282" t="str">
        <f>IF(AND(OR($D$28="Yes",$D$28=""),OR($D$34="Yes",$D$34="")),"No","")</f>
        <v>No</v>
      </c>
      <c r="E103" s="282" t="str">
        <f>IF(AND(OR($D$27="Yes",$D$27=""),OR($D$33="Yes",$D$33="")),"Greater than 90%","")</f>
        <v>Greater than 90%</v>
      </c>
      <c r="G103" s="282" t="str">
        <f>IF(OR($D$29="Yes",$D$29=""),"No","")</f>
        <v>No</v>
      </c>
    </row>
    <row r="104" spans="2:7" ht="17" hidden="1">
      <c r="B104" s="236" t="s">
        <v>487</v>
      </c>
      <c r="D104" s="282" t="str">
        <f>IF(AND(OR($D$28="Yes",$D$28=""),OR($D$34="Yes",$D$34="")),"Unknown","")</f>
        <v>Unknown</v>
      </c>
      <c r="E104" s="282" t="str">
        <f>IF(AND(OR($D$27="Yes",$D$27=""),OR($D$33="Yes",$D$33="")),"Greater than 75%","")</f>
        <v>Greater than 75%</v>
      </c>
    </row>
    <row r="105" spans="2:7" ht="17" hidden="1">
      <c r="B105" s="236" t="s">
        <v>14954</v>
      </c>
      <c r="D105" s="282" t="str">
        <f>IF(AND(OR($D$29="Yes",$D$29=""),OR($D$35="Yes",$D$35="")),"Yes","")</f>
        <v>Yes</v>
      </c>
      <c r="E105" s="282" t="str">
        <f>IF(AND(OR($D$27="Yes",$D$27=""),OR($D$33="Yes",$D$33="")),"Greater than 50%","")</f>
        <v>Greater than 50%</v>
      </c>
    </row>
    <row r="106" spans="2:7" ht="17" hidden="1">
      <c r="B106" s="236" t="s">
        <v>12372</v>
      </c>
      <c r="D106" s="282" t="str">
        <f>IF(AND(OR($D$29="Yes",$D$29=""),OR($D$35="Yes",$D$35="")),"No","")</f>
        <v>No</v>
      </c>
      <c r="E106" s="282" t="str">
        <f>IF(AND(OR($D$27="Yes",$D$27=""),OR($D$33="Yes",$D$33="")),"50% or less","")</f>
        <v>50% or less</v>
      </c>
    </row>
    <row r="107" spans="2:7" ht="17" hidden="1">
      <c r="B107" s="236" t="s">
        <v>485</v>
      </c>
      <c r="D107" s="282" t="str">
        <f>IF(AND(OR($D$29="Yes",$D$29=""),OR($D$35="Yes",$D$35="")),"Unknown","")</f>
        <v>Unknown</v>
      </c>
      <c r="E107" s="282" t="str">
        <f>IF(AND(OR($D$27="Yes",$D$27=""),OR($D$33="Yes",$D$33="")),"None","")</f>
        <v>None</v>
      </c>
    </row>
    <row r="108" spans="2:7" ht="17" hidden="1">
      <c r="B108" s="236" t="s">
        <v>13946</v>
      </c>
      <c r="E108" s="282" t="str">
        <f>IF(AND(OR($D$28="Yes",$D$28=""),OR($D$34="Yes",$D$34="")),"100%","")</f>
        <v>100%</v>
      </c>
    </row>
    <row r="109" spans="2:7" ht="17" hidden="1">
      <c r="B109" s="236" t="s">
        <v>13948</v>
      </c>
      <c r="E109" s="282" t="str">
        <f>IF(AND(OR($D$28="Yes",$D$28=""),OR($D$34="Yes",$D$34="")),"Greater than 90%","")</f>
        <v>Greater than 90%</v>
      </c>
    </row>
    <row r="110" spans="2:7" ht="17" hidden="1">
      <c r="B110" s="236" t="s">
        <v>13949</v>
      </c>
      <c r="E110" s="282" t="str">
        <f>IF(AND(OR($D$28="Yes",$D$28=""),OR($D$34="Yes",$D$34="")),"Greater than 75%","")</f>
        <v>Greater than 75%</v>
      </c>
    </row>
    <row r="111" spans="2:7" ht="17"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163" stopIfTrue="1">
      <formula>$P$29=""</formula>
    </cfRule>
    <cfRule type="expression" dxfId="69" priority="39" stopIfTrue="1">
      <formula>IF(AND(OR($D$29="Yes",$D$29=""),$D$35=""),1,0)</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3" stopIfTrue="1">
      <formula>$P$39=""</formula>
    </cfRule>
    <cfRule type="expression" dxfId="64" priority="12" stopIfTrue="1">
      <formula>$P$33=""</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8" stopIfTrue="1">
      <formula>$P$34=""</formula>
    </cfRule>
    <cfRule type="expression" dxfId="61" priority="7" stopIfTrue="1">
      <formula>$P$28=""</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4" stopIfTrue="1">
      <formula>$P$35=""</formula>
    </cfRule>
    <cfRule type="expression" dxfId="58" priority="3" stopIfTrue="1">
      <formula>$P$29=""</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baseColWidth="10" defaultColWidth="8.83203125" defaultRowHeight="13"/>
  <cols>
    <col min="1" max="1" customWidth="true" style="227" width="13.6640625" collapsed="false"/>
    <col min="2" max="2" customWidth="true" style="229" width="13.33203125" collapsed="false"/>
    <col min="3" max="3" customWidth="true" style="229" width="40.6640625" collapsed="false"/>
    <col min="4" max="4" customWidth="true" style="229" width="30.6640625" collapsed="false"/>
    <col min="5" max="5" customWidth="true" style="229" width="20.83203125" collapsed="false"/>
    <col min="6" max="7" customWidth="true" style="229" width="13.83203125" collapsed="false"/>
    <col min="8" max="8" customWidth="true" style="229" width="25.1640625" collapsed="false"/>
    <col min="9" max="9" customWidth="true" style="229" width="24.1640625" collapsed="false"/>
    <col min="10" max="10" customWidth="true" style="229" width="18.33203125" collapsed="false"/>
    <col min="11" max="11" customWidth="true" style="229" width="27.33203125" collapsed="false"/>
    <col min="12" max="12" customWidth="true" style="229" width="20.6640625" collapsed="false"/>
    <col min="13" max="13" customWidth="true" style="229" width="35.1640625" collapsed="false"/>
    <col min="14" max="14" customWidth="true" style="229" width="42.1640625" collapsed="false"/>
    <col min="15" max="15" customWidth="true" style="229" width="32.1640625" collapsed="false"/>
    <col min="16" max="16" customWidth="true" style="229" width="22.83203125" collapsed="false"/>
    <col min="17" max="17" customWidth="true" style="229" width="43.6640625" collapsed="false"/>
    <col min="18" max="18" customWidth="true" hidden="true" style="229" width="35.83203125" collapsed="false"/>
    <col min="19" max="20" customWidth="true" hidden="true" style="229" width="17.83203125" collapsed="false"/>
    <col min="21" max="21" customWidth="true" hidden="true" style="229" width="8.83203125" collapsed="false"/>
    <col min="22" max="22" customWidth="true" hidden="true" style="229" width="6.1640625" collapsed="false"/>
    <col min="23" max="23" customWidth="true" hidden="true" style="229" width="8.6640625" collapsed="false"/>
    <col min="24" max="24" customWidth="true" hidden="true" style="229" width="8.83203125" collapsed="false"/>
    <col min="25" max="27" customWidth="true" hidden="true" style="229" width="4.33203125" collapsed="false"/>
    <col min="28" max="28" customWidth="true" hidden="true" style="229" width="7.83203125" collapsed="false"/>
    <col min="29" max="33" customWidth="true" hidden="true" style="229" width="4.33203125" collapsed="false"/>
    <col min="34" max="34" customWidth="true" hidden="true" style="229" width="14.6640625" collapsed="false"/>
    <col min="35" max="39" customWidth="true" style="229" width="8.83203125" collapsed="false"/>
    <col min="40" max="16384" style="229" width="8.83203125" collapsed="false"/>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8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2253</v>
      </c>
      <c r="B5" s="182" t="s">
        <v>1121</v>
      </c>
      <c r="C5" s="186" t="s">
        <v>2252</v>
      </c>
      <c r="D5" s="230" t="s">
        <v>2252</v>
      </c>
      <c r="E5" s="182" t="s">
        <v>1090</v>
      </c>
      <c r="F5" s="182" t="s">
        <v>2253</v>
      </c>
      <c r="G5" s="182" t="s">
        <v>15863</v>
      </c>
      <c r="H5" s="183"/>
      <c r="I5" s="184" t="str">
        <f ca="1">IF(ISERROR($V5),"",OFFSET('Smelter Look-up'!$H$4,$V5-4,0))</f>
        <v/>
      </c>
      <c r="J5" s="184" t="str">
        <f ca="1">IF(ISERROR($V5),"",OFFSET('Smelter Look-up'!$I$4,$V5-4,0))</f>
        <v/>
      </c>
      <c r="K5" s="224"/>
      <c r="L5" s="224"/>
      <c r="M5" s="224"/>
      <c r="N5" s="224"/>
      <c r="O5" s="224" t="s">
        <v>15864</v>
      </c>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 customHeight="1">
      <c r="A6" s="262" t="s">
        <v>393</v>
      </c>
      <c r="B6" s="182" t="s">
        <v>1119</v>
      </c>
      <c r="C6" s="186" t="s">
        <v>13813</v>
      </c>
      <c r="D6" s="230" t="s">
        <v>13813</v>
      </c>
      <c r="E6" s="182" t="s">
        <v>1098</v>
      </c>
      <c r="F6" s="182" t="s">
        <v>393</v>
      </c>
      <c r="G6" s="182" t="s">
        <v>15863</v>
      </c>
      <c r="H6" s="183"/>
      <c r="I6" s="184" t="str">
        <f ca="1">IF(ISERROR($V6),"",OFFSET('Smelter Look-up'!$H$4,$V6-4,0))</f>
        <v/>
      </c>
      <c r="J6" s="184" t="str">
        <f ca="1">IF(ISERROR($V6),"",OFFSET('Smelter Look-up'!$I$4,$V6-4,0))</f>
        <v/>
      </c>
      <c r="K6" s="224"/>
      <c r="L6" s="224"/>
      <c r="M6" s="224"/>
      <c r="N6" s="224"/>
      <c r="O6" s="224" t="s">
        <v>15865</v>
      </c>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 customHeight="1">
      <c r="A7" s="262" t="s">
        <v>717</v>
      </c>
      <c r="B7" s="182" t="s">
        <v>1119</v>
      </c>
      <c r="C7" s="186" t="s">
        <v>2142</v>
      </c>
      <c r="D7" s="230" t="s">
        <v>2142</v>
      </c>
      <c r="E7" s="182" t="s">
        <v>883</v>
      </c>
      <c r="F7" s="182" t="s">
        <v>717</v>
      </c>
      <c r="G7" s="182" t="s">
        <v>15863</v>
      </c>
      <c r="H7" s="183"/>
      <c r="I7" s="184" t="str">
        <f ca="1">IF(ISERROR($V7),"",OFFSET('Smelter Look-up'!$H$4,$V7-4,0))</f>
        <v/>
      </c>
      <c r="J7" s="184" t="str">
        <f ca="1">IF(ISERROR($V7),"",OFFSET('Smelter Look-up'!$I$4,$V7-4,0))</f>
        <v/>
      </c>
      <c r="K7" s="224"/>
      <c r="L7" s="224"/>
      <c r="M7" s="224"/>
      <c r="N7" s="224"/>
      <c r="O7" s="224" t="s">
        <v>15866</v>
      </c>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 customHeight="1">
      <c r="A8" s="262" t="s">
        <v>729</v>
      </c>
      <c r="B8" s="182" t="s">
        <v>1119</v>
      </c>
      <c r="C8" s="186" t="s">
        <v>2147</v>
      </c>
      <c r="D8" s="230" t="s">
        <v>2147</v>
      </c>
      <c r="E8" s="182" t="s">
        <v>1098</v>
      </c>
      <c r="F8" s="182" t="s">
        <v>729</v>
      </c>
      <c r="G8" s="182" t="s">
        <v>15863</v>
      </c>
      <c r="H8" s="183"/>
      <c r="I8" s="184" t="str">
        <f ca="1">IF(ISERROR($V8),"",OFFSET('Smelter Look-up'!$H$4,$V8-4,0))</f>
        <v/>
      </c>
      <c r="J8" s="184" t="str">
        <f ca="1">IF(ISERROR($V8),"",OFFSET('Smelter Look-up'!$I$4,$V8-4,0))</f>
        <v/>
      </c>
      <c r="K8" s="224"/>
      <c r="L8" s="224"/>
      <c r="M8" s="224"/>
      <c r="N8" s="224"/>
      <c r="O8" s="224" t="s">
        <v>15867</v>
      </c>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 customHeight="1">
      <c r="A9" s="262" t="s">
        <v>15438</v>
      </c>
      <c r="B9" s="182" t="s">
        <v>1120</v>
      </c>
      <c r="C9" s="186" t="s">
        <v>15437</v>
      </c>
      <c r="D9" s="230" t="s">
        <v>15437</v>
      </c>
      <c r="E9" s="182" t="s">
        <v>1104</v>
      </c>
      <c r="F9" s="182" t="s">
        <v>15438</v>
      </c>
      <c r="G9" s="182" t="s">
        <v>15863</v>
      </c>
      <c r="H9" s="183"/>
      <c r="I9" s="184" t="str">
        <f ca="1">IF(ISERROR($V9),"",OFFSET('Smelter Look-up'!$H$4,$V9-4,0))</f>
        <v/>
      </c>
      <c r="J9" s="184" t="str">
        <f ca="1">IF(ISERROR($V9),"",OFFSET('Smelter Look-up'!$I$4,$V9-4,0))</f>
        <v/>
      </c>
      <c r="K9" s="224"/>
      <c r="L9" s="224"/>
      <c r="M9" s="224"/>
      <c r="N9" s="224"/>
      <c r="O9" s="224" t="s">
        <v>15864</v>
      </c>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 customHeight="1">
      <c r="A10" s="262" t="s">
        <v>1380</v>
      </c>
      <c r="B10" s="182" t="s">
        <v>1119</v>
      </c>
      <c r="C10" s="186" t="s">
        <v>2145</v>
      </c>
      <c r="D10" s="230" t="s">
        <v>2145</v>
      </c>
      <c r="E10" s="182" t="s">
        <v>1090</v>
      </c>
      <c r="F10" s="182" t="s">
        <v>1380</v>
      </c>
      <c r="G10" s="182" t="s">
        <v>15863</v>
      </c>
      <c r="H10" s="183"/>
      <c r="I10" s="184" t="str">
        <f ca="1">IF(ISERROR($V10),"",OFFSET('Smelter Look-up'!$H$4,$V10-4,0))</f>
        <v/>
      </c>
      <c r="J10" s="184" t="str">
        <f ca="1">IF(ISERROR($V10),"",OFFSET('Smelter Look-up'!$I$4,$V10-4,0))</f>
        <v/>
      </c>
      <c r="K10" s="224"/>
      <c r="L10" s="224"/>
      <c r="M10" s="224"/>
      <c r="N10" s="224"/>
      <c r="O10" s="224" t="s">
        <v>15864</v>
      </c>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 customHeight="1">
      <c r="A11" s="262" t="s">
        <v>15033</v>
      </c>
      <c r="B11" s="182" t="s">
        <v>1119</v>
      </c>
      <c r="C11" s="186" t="s">
        <v>15032</v>
      </c>
      <c r="D11" s="230" t="s">
        <v>15032</v>
      </c>
      <c r="E11" s="182" t="s">
        <v>13062</v>
      </c>
      <c r="F11" s="182" t="s">
        <v>15033</v>
      </c>
      <c r="G11" s="182" t="s">
        <v>15863</v>
      </c>
      <c r="H11" s="183"/>
      <c r="I11" s="184" t="str">
        <f ca="1">IF(ISERROR($V11),"",OFFSET('Smelter Look-up'!$H$4,$V11-4,0))</f>
        <v/>
      </c>
      <c r="J11" s="184" t="str">
        <f ca="1">IF(ISERROR($V11),"",OFFSET('Smelter Look-up'!$I$4,$V11-4,0))</f>
        <v/>
      </c>
      <c r="K11" s="224"/>
      <c r="L11" s="224"/>
      <c r="M11" s="224"/>
      <c r="N11" s="224"/>
      <c r="O11" s="224" t="s">
        <v>15864</v>
      </c>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 customHeight="1">
      <c r="A12" s="262" t="s">
        <v>748</v>
      </c>
      <c r="B12" s="182" t="s">
        <v>1121</v>
      </c>
      <c r="C12" s="186" t="s">
        <v>12408</v>
      </c>
      <c r="D12" s="230" t="s">
        <v>12408</v>
      </c>
      <c r="E12" s="182" t="s">
        <v>1086</v>
      </c>
      <c r="F12" s="182" t="s">
        <v>748</v>
      </c>
      <c r="G12" s="182" t="s">
        <v>15863</v>
      </c>
      <c r="H12" s="183"/>
      <c r="I12" s="184" t="str">
        <f ca="1">IF(ISERROR($V12),"",OFFSET('Smelter Look-up'!$H$4,$V12-4,0))</f>
        <v/>
      </c>
      <c r="J12" s="184" t="str">
        <f ca="1">IF(ISERROR($V12),"",OFFSET('Smelter Look-up'!$I$4,$V12-4,0))</f>
        <v/>
      </c>
      <c r="K12" s="224"/>
      <c r="L12" s="224"/>
      <c r="M12" s="224"/>
      <c r="N12" s="224"/>
      <c r="O12" s="224" t="s">
        <v>1086</v>
      </c>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 customHeight="1">
      <c r="A13" s="262" t="s">
        <v>1382</v>
      </c>
      <c r="B13" s="182" t="s">
        <v>1119</v>
      </c>
      <c r="C13" s="186" t="s">
        <v>1381</v>
      </c>
      <c r="D13" s="230" t="s">
        <v>1381</v>
      </c>
      <c r="E13" s="182" t="s">
        <v>2414</v>
      </c>
      <c r="F13" s="182" t="s">
        <v>1382</v>
      </c>
      <c r="G13" s="182" t="s">
        <v>15863</v>
      </c>
      <c r="H13" s="183"/>
      <c r="I13" s="184" t="str">
        <f ca="1">IF(ISERROR($V13),"",OFFSET('Smelter Look-up'!$H$4,$V13-4,0))</f>
        <v/>
      </c>
      <c r="J13" s="184" t="str">
        <f ca="1">IF(ISERROR($V13),"",OFFSET('Smelter Look-up'!$I$4,$V13-4,0))</f>
        <v/>
      </c>
      <c r="K13" s="224"/>
      <c r="L13" s="224"/>
      <c r="M13" s="224"/>
      <c r="N13" s="224"/>
      <c r="O13" s="224" t="s">
        <v>15868</v>
      </c>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 customHeight="1">
      <c r="A14" s="262" t="s">
        <v>747</v>
      </c>
      <c r="B14" s="182" t="s">
        <v>1121</v>
      </c>
      <c r="C14" s="186" t="s">
        <v>2136</v>
      </c>
      <c r="D14" s="230" t="s">
        <v>2136</v>
      </c>
      <c r="E14" s="182" t="s">
        <v>1096</v>
      </c>
      <c r="F14" s="182" t="s">
        <v>747</v>
      </c>
      <c r="G14" s="182" t="s">
        <v>15863</v>
      </c>
      <c r="H14" s="183"/>
      <c r="I14" s="184" t="str">
        <f ca="1">IF(ISERROR($V14),"",OFFSET('Smelter Look-up'!$H$4,$V14-4,0))</f>
        <v/>
      </c>
      <c r="J14" s="184" t="str">
        <f ca="1">IF(ISERROR($V14),"",OFFSET('Smelter Look-up'!$I$4,$V14-4,0))</f>
        <v/>
      </c>
      <c r="K14" s="224"/>
      <c r="L14" s="224"/>
      <c r="M14" s="224"/>
      <c r="N14" s="224"/>
      <c r="O14" s="224" t="s">
        <v>15869</v>
      </c>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 customHeight="1">
      <c r="A15" s="262" t="s">
        <v>727</v>
      </c>
      <c r="B15" s="182" t="s">
        <v>1119</v>
      </c>
      <c r="C15" s="186" t="s">
        <v>2200</v>
      </c>
      <c r="D15" s="230" t="s">
        <v>2200</v>
      </c>
      <c r="E15" s="182" t="s">
        <v>1090</v>
      </c>
      <c r="F15" s="182" t="s">
        <v>727</v>
      </c>
      <c r="G15" s="182" t="s">
        <v>15863</v>
      </c>
      <c r="H15" s="183"/>
      <c r="I15" s="184" t="str">
        <f ca="1">IF(ISERROR($V15),"",OFFSET('Smelter Look-up'!$H$4,$V15-4,0))</f>
        <v/>
      </c>
      <c r="J15" s="184" t="str">
        <f ca="1">IF(ISERROR($V15),"",OFFSET('Smelter Look-up'!$I$4,$V15-4,0))</f>
        <v/>
      </c>
      <c r="K15" s="224"/>
      <c r="L15" s="224"/>
      <c r="M15" s="224"/>
      <c r="N15" s="224"/>
      <c r="O15" s="224" t="s">
        <v>15870</v>
      </c>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 customHeight="1">
      <c r="A16" s="262" t="s">
        <v>13846</v>
      </c>
      <c r="B16" s="182" t="s">
        <v>1122</v>
      </c>
      <c r="C16" s="186" t="s">
        <v>13832</v>
      </c>
      <c r="D16" s="230" t="s">
        <v>13832</v>
      </c>
      <c r="E16" s="182" t="s">
        <v>873</v>
      </c>
      <c r="F16" s="182" t="s">
        <v>13846</v>
      </c>
      <c r="G16" s="182" t="s">
        <v>15863</v>
      </c>
      <c r="H16" s="183"/>
      <c r="I16" s="184" t="str">
        <f ca="1">IF(ISERROR($V16),"",OFFSET('Smelter Look-up'!$H$4,$V16-4,0))</f>
        <v/>
      </c>
      <c r="J16" s="184" t="str">
        <f ca="1">IF(ISERROR($V16),"",OFFSET('Smelter Look-up'!$I$4,$V16-4,0))</f>
        <v/>
      </c>
      <c r="K16" s="224"/>
      <c r="L16" s="224"/>
      <c r="M16" s="224"/>
      <c r="N16" s="224"/>
      <c r="O16" s="224" t="s">
        <v>15864</v>
      </c>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t="s">
        <v>13790</v>
      </c>
      <c r="B17" s="182" t="s">
        <v>1122</v>
      </c>
      <c r="C17" s="186" t="s">
        <v>2127</v>
      </c>
      <c r="D17" s="230" t="s">
        <v>2127</v>
      </c>
      <c r="E17" s="182" t="s">
        <v>1090</v>
      </c>
      <c r="F17" s="182" t="s">
        <v>13790</v>
      </c>
      <c r="G17" s="182" t="s">
        <v>15863</v>
      </c>
      <c r="H17" s="183"/>
      <c r="I17" s="184" t="str">
        <f ca="1">IF(ISERROR($V17),"",OFFSET('Smelter Look-up'!$H$4,$V17-4,0))</f>
        <v/>
      </c>
      <c r="J17" s="184" t="str">
        <f ca="1">IF(ISERROR($V17),"",OFFSET('Smelter Look-up'!$I$4,$V17-4,0))</f>
        <v/>
      </c>
      <c r="K17" s="224"/>
      <c r="L17" s="224"/>
      <c r="M17" s="224"/>
      <c r="N17" s="224"/>
      <c r="O17" s="224" t="s">
        <v>15864</v>
      </c>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t="s">
        <v>15078</v>
      </c>
      <c r="B18" s="182" t="s">
        <v>1120</v>
      </c>
      <c r="C18" s="186" t="s">
        <v>15077</v>
      </c>
      <c r="D18" s="230" t="s">
        <v>15077</v>
      </c>
      <c r="E18" s="182" t="s">
        <v>1095</v>
      </c>
      <c r="F18" s="182" t="s">
        <v>15078</v>
      </c>
      <c r="G18" s="182" t="s">
        <v>15863</v>
      </c>
      <c r="H18" s="183"/>
      <c r="I18" s="184" t="str">
        <f ca="1">IF(ISERROR($V18),"",OFFSET('Smelter Look-up'!$H$4,$V18-4,0))</f>
        <v/>
      </c>
      <c r="J18" s="184" t="str">
        <f ca="1">IF(ISERROR($V18),"",OFFSET('Smelter Look-up'!$I$4,$V18-4,0))</f>
        <v/>
      </c>
      <c r="K18" s="224"/>
      <c r="L18" s="224"/>
      <c r="M18" s="224"/>
      <c r="N18" s="224"/>
      <c r="O18" s="224" t="s">
        <v>15864</v>
      </c>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1">
      <c r="A19" s="181" t="s">
        <v>15457</v>
      </c>
      <c r="B19" s="182" t="s">
        <v>1120</v>
      </c>
      <c r="C19" s="186" t="s">
        <v>15456</v>
      </c>
      <c r="D19" s="230" t="s">
        <v>15456</v>
      </c>
      <c r="E19" s="182" t="s">
        <v>1095</v>
      </c>
      <c r="F19" s="182" t="s">
        <v>15457</v>
      </c>
      <c r="G19" s="182" t="s">
        <v>15863</v>
      </c>
      <c r="H19" s="183"/>
      <c r="I19" s="184" t="str">
        <f ca="1">IF(ISERROR($V19),"",OFFSET('Smelter Look-up'!$H$4,$V19-4,0))</f>
        <v/>
      </c>
      <c r="J19" s="184" t="str">
        <f ca="1">IF(ISERROR($V19),"",OFFSET('Smelter Look-up'!$I$4,$V19-4,0))</f>
        <v/>
      </c>
      <c r="K19" s="224"/>
      <c r="L19" s="224"/>
      <c r="M19" s="224"/>
      <c r="N19" s="224"/>
      <c r="O19" s="224" t="s">
        <v>15871</v>
      </c>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1">
      <c r="A20" s="181" t="s">
        <v>743</v>
      </c>
      <c r="B20" s="182" t="s">
        <v>1121</v>
      </c>
      <c r="C20" s="186" t="s">
        <v>15047</v>
      </c>
      <c r="D20" s="230" t="s">
        <v>15047</v>
      </c>
      <c r="E20" s="182" t="s">
        <v>1090</v>
      </c>
      <c r="F20" s="182" t="s">
        <v>743</v>
      </c>
      <c r="G20" s="182" t="s">
        <v>15863</v>
      </c>
      <c r="H20" s="183"/>
      <c r="I20" s="184" t="str">
        <f ca="1">IF(ISERROR($V20),"",OFFSET('Smelter Look-up'!$H$4,$V20-4,0))</f>
        <v/>
      </c>
      <c r="J20" s="184" t="str">
        <f ca="1">IF(ISERROR($V20),"",OFFSET('Smelter Look-up'!$I$4,$V20-4,0))</f>
        <v/>
      </c>
      <c r="K20" s="224"/>
      <c r="L20" s="224"/>
      <c r="M20" s="224"/>
      <c r="N20" s="224"/>
      <c r="O20" s="224" t="s">
        <v>15872</v>
      </c>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1">
      <c r="A21" s="181" t="s">
        <v>1792</v>
      </c>
      <c r="B21" s="182" t="s">
        <v>1120</v>
      </c>
      <c r="C21" s="186" t="s">
        <v>1791</v>
      </c>
      <c r="D21" s="230" t="s">
        <v>1791</v>
      </c>
      <c r="E21" s="182" t="s">
        <v>882</v>
      </c>
      <c r="F21" s="182" t="s">
        <v>1792</v>
      </c>
      <c r="G21" s="182" t="s">
        <v>15863</v>
      </c>
      <c r="H21" s="183"/>
      <c r="I21" s="184" t="str">
        <f ca="1">IF(ISERROR($V21),"",OFFSET('Smelter Look-up'!$H$4,$V21-4,0))</f>
        <v/>
      </c>
      <c r="J21" s="184" t="str">
        <f ca="1">IF(ISERROR($V21),"",OFFSET('Smelter Look-up'!$I$4,$V21-4,0))</f>
        <v/>
      </c>
      <c r="K21" s="224"/>
      <c r="L21" s="224"/>
      <c r="M21" s="224"/>
      <c r="N21" s="224"/>
      <c r="O21" s="224" t="s">
        <v>15873</v>
      </c>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1">
      <c r="A22" s="181" t="s">
        <v>648</v>
      </c>
      <c r="B22" s="182" t="s">
        <v>1119</v>
      </c>
      <c r="C22" s="186" t="s">
        <v>620</v>
      </c>
      <c r="D22" s="230" t="s">
        <v>620</v>
      </c>
      <c r="E22" s="182" t="s">
        <v>881</v>
      </c>
      <c r="F22" s="182" t="s">
        <v>648</v>
      </c>
      <c r="G22" s="182" t="s">
        <v>15863</v>
      </c>
      <c r="H22" s="183"/>
      <c r="I22" s="184" t="str">
        <f ca="1">IF(ISERROR($V22),"",OFFSET('Smelter Look-up'!$H$4,$V22-4,0))</f>
        <v/>
      </c>
      <c r="J22" s="184" t="str">
        <f ca="1">IF(ISERROR($V22),"",OFFSET('Smelter Look-up'!$I$4,$V22-4,0))</f>
        <v/>
      </c>
      <c r="K22" s="224"/>
      <c r="L22" s="224"/>
      <c r="M22" s="224"/>
      <c r="N22" s="224"/>
      <c r="O22" s="224" t="s">
        <v>15874</v>
      </c>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1">
      <c r="A23" s="181" t="s">
        <v>786</v>
      </c>
      <c r="B23" s="182" t="s">
        <v>1122</v>
      </c>
      <c r="C23" s="186" t="s">
        <v>1367</v>
      </c>
      <c r="D23" s="230" t="s">
        <v>1367</v>
      </c>
      <c r="E23" s="182" t="s">
        <v>1090</v>
      </c>
      <c r="F23" s="182" t="s">
        <v>786</v>
      </c>
      <c r="G23" s="182" t="s">
        <v>15863</v>
      </c>
      <c r="H23" s="183"/>
      <c r="I23" s="184" t="str">
        <f ca="1">IF(ISERROR($V23),"",OFFSET('Smelter Look-up'!$H$4,$V23-4,0))</f>
        <v/>
      </c>
      <c r="J23" s="184" t="str">
        <f ca="1">IF(ISERROR($V23),"",OFFSET('Smelter Look-up'!$I$4,$V23-4,0))</f>
        <v/>
      </c>
      <c r="K23" s="224"/>
      <c r="L23" s="224"/>
      <c r="M23" s="224"/>
      <c r="N23" s="224"/>
      <c r="O23" s="224" t="s">
        <v>15875</v>
      </c>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1">
      <c r="A24" s="181" t="s">
        <v>1384</v>
      </c>
      <c r="B24" s="182" t="s">
        <v>1121</v>
      </c>
      <c r="C24" s="186" t="s">
        <v>1383</v>
      </c>
      <c r="D24" s="230" t="s">
        <v>1383</v>
      </c>
      <c r="E24" s="182" t="s">
        <v>2415</v>
      </c>
      <c r="F24" s="182" t="s">
        <v>1384</v>
      </c>
      <c r="G24" s="182" t="s">
        <v>15863</v>
      </c>
      <c r="H24" s="183"/>
      <c r="I24" s="184" t="str">
        <f ca="1">IF(ISERROR($V24),"",OFFSET('Smelter Look-up'!$H$4,$V24-4,0))</f>
        <v/>
      </c>
      <c r="J24" s="184" t="str">
        <f ca="1">IF(ISERROR($V24),"",OFFSET('Smelter Look-up'!$I$4,$V24-4,0))</f>
        <v/>
      </c>
      <c r="K24" s="224"/>
      <c r="L24" s="224"/>
      <c r="M24" s="224"/>
      <c r="N24" s="224"/>
      <c r="O24" s="224" t="s">
        <v>2415</v>
      </c>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1">
      <c r="A25" s="181" t="s">
        <v>1407</v>
      </c>
      <c r="B25" s="182" t="s">
        <v>1121</v>
      </c>
      <c r="C25" s="186" t="s">
        <v>15493</v>
      </c>
      <c r="D25" s="230" t="s">
        <v>15493</v>
      </c>
      <c r="E25" s="182" t="s">
        <v>2415</v>
      </c>
      <c r="F25" s="182" t="s">
        <v>1407</v>
      </c>
      <c r="G25" s="182" t="s">
        <v>15863</v>
      </c>
      <c r="H25" s="183"/>
      <c r="I25" s="184" t="str">
        <f ca="1">IF(ISERROR($V25),"",OFFSET('Smelter Look-up'!$H$4,$V25-4,0))</f>
        <v/>
      </c>
      <c r="J25" s="184" t="str">
        <f ca="1">IF(ISERROR($V25),"",OFFSET('Smelter Look-up'!$I$4,$V25-4,0))</f>
        <v/>
      </c>
      <c r="K25" s="224"/>
      <c r="L25" s="224"/>
      <c r="M25" s="224"/>
      <c r="N25" s="224"/>
      <c r="O25" s="224" t="s">
        <v>15876</v>
      </c>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1">
      <c r="A26" s="181" t="s">
        <v>2501</v>
      </c>
      <c r="B26" s="182" t="s">
        <v>1119</v>
      </c>
      <c r="C26" s="186" t="s">
        <v>2500</v>
      </c>
      <c r="D26" s="230" t="s">
        <v>2500</v>
      </c>
      <c r="E26" s="182" t="s">
        <v>1097</v>
      </c>
      <c r="F26" s="182" t="s">
        <v>2501</v>
      </c>
      <c r="G26" s="182" t="s">
        <v>15863</v>
      </c>
      <c r="H26" s="183"/>
      <c r="I26" s="184" t="str">
        <f ca="1">IF(ISERROR($V26),"",OFFSET('Smelter Look-up'!$H$4,$V26-4,0))</f>
        <v/>
      </c>
      <c r="J26" s="184" t="str">
        <f ca="1">IF(ISERROR($V26),"",OFFSET('Smelter Look-up'!$I$4,$V26-4,0))</f>
        <v/>
      </c>
      <c r="K26" s="224"/>
      <c r="L26" s="224"/>
      <c r="M26" s="224"/>
      <c r="N26" s="224"/>
      <c r="O26" s="224" t="s">
        <v>1097</v>
      </c>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1">
      <c r="A27" s="181" t="s">
        <v>15877</v>
      </c>
      <c r="B27" s="182" t="s">
        <v>1121</v>
      </c>
      <c r="C27" s="186" t="s">
        <v>15878</v>
      </c>
      <c r="D27" s="230" t="s">
        <v>15878</v>
      </c>
      <c r="E27" s="182" t="s">
        <v>1090</v>
      </c>
      <c r="F27" s="182" t="s">
        <v>15877</v>
      </c>
      <c r="G27" s="182" t="s">
        <v>15863</v>
      </c>
      <c r="H27" s="183"/>
      <c r="I27" s="184" t="str">
        <f ca="1">IF(ISERROR($V27),"",OFFSET('Smelter Look-up'!$H$4,$V27-4,0))</f>
        <v/>
      </c>
      <c r="J27" s="184" t="str">
        <f ca="1">IF(ISERROR($V27),"",OFFSET('Smelter Look-up'!$I$4,$V27-4,0))</f>
        <v/>
      </c>
      <c r="K27" s="224"/>
      <c r="L27" s="224"/>
      <c r="M27" s="224"/>
      <c r="N27" s="224"/>
      <c r="O27" s="224" t="s">
        <v>15864</v>
      </c>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1">
      <c r="A28" s="181" t="s">
        <v>13775</v>
      </c>
      <c r="B28" s="182" t="s">
        <v>1120</v>
      </c>
      <c r="C28" s="186" t="s">
        <v>13774</v>
      </c>
      <c r="D28" s="230" t="s">
        <v>13774</v>
      </c>
      <c r="E28" s="182" t="s">
        <v>1090</v>
      </c>
      <c r="F28" s="182" t="s">
        <v>13775</v>
      </c>
      <c r="G28" s="182" t="s">
        <v>15863</v>
      </c>
      <c r="H28" s="183"/>
      <c r="I28" s="184" t="str">
        <f ca="1">IF(ISERROR($V28),"",OFFSET('Smelter Look-up'!$H$4,$V28-4,0))</f>
        <v/>
      </c>
      <c r="J28" s="184" t="str">
        <f ca="1">IF(ISERROR($V28),"",OFFSET('Smelter Look-up'!$I$4,$V28-4,0))</f>
        <v/>
      </c>
      <c r="K28" s="224"/>
      <c r="L28" s="224"/>
      <c r="M28" s="224"/>
      <c r="N28" s="224"/>
      <c r="O28" s="224" t="s">
        <v>15864</v>
      </c>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1">
      <c r="A29" s="181" t="s">
        <v>683</v>
      </c>
      <c r="B29" s="182" t="s">
        <v>1119</v>
      </c>
      <c r="C29" s="186" t="s">
        <v>2269</v>
      </c>
      <c r="D29" s="230" t="s">
        <v>2269</v>
      </c>
      <c r="E29" s="182" t="s">
        <v>1087</v>
      </c>
      <c r="F29" s="182" t="s">
        <v>683</v>
      </c>
      <c r="G29" s="182" t="s">
        <v>15863</v>
      </c>
      <c r="H29" s="183"/>
      <c r="I29" s="184" t="str">
        <f ca="1">IF(ISERROR($V29),"",OFFSET('Smelter Look-up'!$H$4,$V29-4,0))</f>
        <v/>
      </c>
      <c r="J29" s="184" t="str">
        <f ca="1">IF(ISERROR($V29),"",OFFSET('Smelter Look-up'!$I$4,$V29-4,0))</f>
        <v/>
      </c>
      <c r="K29" s="224"/>
      <c r="L29" s="224"/>
      <c r="M29" s="224"/>
      <c r="N29" s="224"/>
      <c r="O29" s="224" t="s">
        <v>15879</v>
      </c>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1">
      <c r="A30" s="181" t="s">
        <v>730</v>
      </c>
      <c r="B30" s="182" t="s">
        <v>1119</v>
      </c>
      <c r="C30" s="186" t="s">
        <v>2181</v>
      </c>
      <c r="D30" s="230" t="s">
        <v>2181</v>
      </c>
      <c r="E30" s="182" t="s">
        <v>1090</v>
      </c>
      <c r="F30" s="182" t="s">
        <v>730</v>
      </c>
      <c r="G30" s="182" t="s">
        <v>15863</v>
      </c>
      <c r="H30" s="183"/>
      <c r="I30" s="184" t="str">
        <f ca="1">IF(ISERROR($V30),"",OFFSET('Smelter Look-up'!$H$4,$V30-4,0))</f>
        <v/>
      </c>
      <c r="J30" s="184" t="str">
        <f ca="1">IF(ISERROR($V30),"",OFFSET('Smelter Look-up'!$I$4,$V30-4,0))</f>
        <v/>
      </c>
      <c r="K30" s="224"/>
      <c r="L30" s="224"/>
      <c r="M30" s="224"/>
      <c r="N30" s="224"/>
      <c r="O30" s="224" t="s">
        <v>1090</v>
      </c>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1">
      <c r="A31" s="181" t="s">
        <v>739</v>
      </c>
      <c r="B31" s="182" t="s">
        <v>1119</v>
      </c>
      <c r="C31" s="186" t="s">
        <v>1313</v>
      </c>
      <c r="D31" s="230" t="s">
        <v>1313</v>
      </c>
      <c r="E31" s="182" t="s">
        <v>1090</v>
      </c>
      <c r="F31" s="182" t="s">
        <v>739</v>
      </c>
      <c r="G31" s="182" t="s">
        <v>15863</v>
      </c>
      <c r="H31" s="183"/>
      <c r="I31" s="184" t="str">
        <f ca="1">IF(ISERROR($V31),"",OFFSET('Smelter Look-up'!$H$4,$V31-4,0))</f>
        <v/>
      </c>
      <c r="J31" s="184" t="str">
        <f ca="1">IF(ISERROR($V31),"",OFFSET('Smelter Look-up'!$I$4,$V31-4,0))</f>
        <v/>
      </c>
      <c r="K31" s="224"/>
      <c r="L31" s="224"/>
      <c r="M31" s="224"/>
      <c r="N31" s="224"/>
      <c r="O31" s="224" t="s">
        <v>15880</v>
      </c>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1">
      <c r="A32" s="181" t="s">
        <v>15443</v>
      </c>
      <c r="B32" s="182" t="s">
        <v>1120</v>
      </c>
      <c r="C32" s="186" t="s">
        <v>15442</v>
      </c>
      <c r="D32" s="230" t="s">
        <v>15442</v>
      </c>
      <c r="E32" s="182" t="s">
        <v>1095</v>
      </c>
      <c r="F32" s="182" t="s">
        <v>15443</v>
      </c>
      <c r="G32" s="182" t="s">
        <v>15863</v>
      </c>
      <c r="H32" s="183"/>
      <c r="I32" s="184" t="str">
        <f ca="1">IF(ISERROR($V32),"",OFFSET('Smelter Look-up'!$H$4,$V32-4,0))</f>
        <v/>
      </c>
      <c r="J32" s="184" t="str">
        <f ca="1">IF(ISERROR($V32),"",OFFSET('Smelter Look-up'!$I$4,$V32-4,0))</f>
        <v/>
      </c>
      <c r="K32" s="224"/>
      <c r="L32" s="224"/>
      <c r="M32" s="224"/>
      <c r="N32" s="224"/>
      <c r="O32" s="224" t="s">
        <v>15881</v>
      </c>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1">
      <c r="A33" s="181" t="s">
        <v>671</v>
      </c>
      <c r="B33" s="182" t="s">
        <v>1119</v>
      </c>
      <c r="C33" s="186" t="s">
        <v>670</v>
      </c>
      <c r="D33" s="230" t="s">
        <v>670</v>
      </c>
      <c r="E33" s="182" t="s">
        <v>1090</v>
      </c>
      <c r="F33" s="182" t="s">
        <v>671</v>
      </c>
      <c r="G33" s="182" t="s">
        <v>15863</v>
      </c>
      <c r="H33" s="183"/>
      <c r="I33" s="184" t="str">
        <f ca="1">IF(ISERROR($V33),"",OFFSET('Smelter Look-up'!$H$4,$V33-4,0))</f>
        <v/>
      </c>
      <c r="J33" s="184" t="str">
        <f ca="1">IF(ISERROR($V33),"",OFFSET('Smelter Look-up'!$I$4,$V33-4,0))</f>
        <v/>
      </c>
      <c r="K33" s="224"/>
      <c r="L33" s="224"/>
      <c r="M33" s="224"/>
      <c r="N33" s="224"/>
      <c r="O33" s="224" t="s">
        <v>15882</v>
      </c>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1">
      <c r="A34" s="181" t="s">
        <v>1410</v>
      </c>
      <c r="B34" s="182" t="s">
        <v>1121</v>
      </c>
      <c r="C34" s="186" t="s">
        <v>15050</v>
      </c>
      <c r="D34" s="230" t="s">
        <v>15050</v>
      </c>
      <c r="E34" s="182" t="s">
        <v>1091</v>
      </c>
      <c r="F34" s="182" t="s">
        <v>1410</v>
      </c>
      <c r="G34" s="182" t="s">
        <v>15863</v>
      </c>
      <c r="H34" s="183"/>
      <c r="I34" s="184" t="str">
        <f ca="1">IF(ISERROR($V34),"",OFFSET('Smelter Look-up'!$H$4,$V34-4,0))</f>
        <v/>
      </c>
      <c r="J34" s="184" t="str">
        <f ca="1">IF(ISERROR($V34),"",OFFSET('Smelter Look-up'!$I$4,$V34-4,0))</f>
        <v/>
      </c>
      <c r="K34" s="224"/>
      <c r="L34" s="224"/>
      <c r="M34" s="224"/>
      <c r="N34" s="224"/>
      <c r="O34" s="224" t="s">
        <v>15883</v>
      </c>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1">
      <c r="A35" s="181" t="s">
        <v>654</v>
      </c>
      <c r="B35" s="182" t="s">
        <v>1119</v>
      </c>
      <c r="C35" s="186" t="s">
        <v>1213</v>
      </c>
      <c r="D35" s="230" t="s">
        <v>1213</v>
      </c>
      <c r="E35" s="182" t="s">
        <v>1091</v>
      </c>
      <c r="F35" s="182" t="s">
        <v>654</v>
      </c>
      <c r="G35" s="182" t="s">
        <v>15863</v>
      </c>
      <c r="H35" s="183"/>
      <c r="I35" s="184" t="str">
        <f ca="1">IF(ISERROR($V35),"",OFFSET('Smelter Look-up'!$H$4,$V35-4,0))</f>
        <v/>
      </c>
      <c r="J35" s="184" t="str">
        <f ca="1">IF(ISERROR($V35),"",OFFSET('Smelter Look-up'!$I$4,$V35-4,0))</f>
        <v/>
      </c>
      <c r="K35" s="224"/>
      <c r="L35" s="224"/>
      <c r="M35" s="224"/>
      <c r="N35" s="224"/>
      <c r="O35" s="224" t="s">
        <v>15884</v>
      </c>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1">
      <c r="A36" s="181" t="s">
        <v>686</v>
      </c>
      <c r="B36" s="182" t="s">
        <v>1119</v>
      </c>
      <c r="C36" s="186" t="s">
        <v>53</v>
      </c>
      <c r="D36" s="230" t="s">
        <v>53</v>
      </c>
      <c r="E36" s="182" t="s">
        <v>1098</v>
      </c>
      <c r="F36" s="182" t="s">
        <v>686</v>
      </c>
      <c r="G36" s="182" t="s">
        <v>15863</v>
      </c>
      <c r="H36" s="183"/>
      <c r="I36" s="184" t="str">
        <f ca="1">IF(ISERROR($V36),"",OFFSET('Smelter Look-up'!$H$4,$V36-4,0))</f>
        <v/>
      </c>
      <c r="J36" s="184" t="str">
        <f ca="1">IF(ISERROR($V36),"",OFFSET('Smelter Look-up'!$I$4,$V36-4,0))</f>
        <v/>
      </c>
      <c r="K36" s="224"/>
      <c r="L36" s="224"/>
      <c r="M36" s="224"/>
      <c r="N36" s="224"/>
      <c r="O36" s="224" t="s">
        <v>15885</v>
      </c>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1">
      <c r="A37" s="181" t="s">
        <v>15082</v>
      </c>
      <c r="B37" s="182" t="s">
        <v>1120</v>
      </c>
      <c r="C37" s="186" t="s">
        <v>15081</v>
      </c>
      <c r="D37" s="230" t="s">
        <v>15081</v>
      </c>
      <c r="E37" s="182" t="s">
        <v>1095</v>
      </c>
      <c r="F37" s="182" t="s">
        <v>15082</v>
      </c>
      <c r="G37" s="182" t="s">
        <v>15863</v>
      </c>
      <c r="H37" s="183"/>
      <c r="I37" s="184" t="str">
        <f ca="1">IF(ISERROR($V37),"",OFFSET('Smelter Look-up'!$H$4,$V37-4,0))</f>
        <v/>
      </c>
      <c r="J37" s="184" t="str">
        <f ca="1">IF(ISERROR($V37),"",OFFSET('Smelter Look-up'!$I$4,$V37-4,0))</f>
        <v/>
      </c>
      <c r="K37" s="224"/>
      <c r="L37" s="224"/>
      <c r="M37" s="224"/>
      <c r="N37" s="224"/>
      <c r="O37" s="224" t="s">
        <v>15864</v>
      </c>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1">
      <c r="A38" s="181" t="s">
        <v>656</v>
      </c>
      <c r="B38" s="182" t="s">
        <v>1119</v>
      </c>
      <c r="C38" s="186" t="s">
        <v>15886</v>
      </c>
      <c r="D38" s="230" t="s">
        <v>15886</v>
      </c>
      <c r="E38" s="182" t="s">
        <v>877</v>
      </c>
      <c r="F38" s="182" t="s">
        <v>656</v>
      </c>
      <c r="G38" s="182" t="s">
        <v>15863</v>
      </c>
      <c r="H38" s="183"/>
      <c r="I38" s="184" t="str">
        <f ca="1">IF(ISERROR($V38),"",OFFSET('Smelter Look-up'!$H$4,$V38-4,0))</f>
        <v/>
      </c>
      <c r="J38" s="184" t="str">
        <f ca="1">IF(ISERROR($V38),"",OFFSET('Smelter Look-up'!$I$4,$V38-4,0))</f>
        <v/>
      </c>
      <c r="K38" s="224"/>
      <c r="L38" s="224"/>
      <c r="M38" s="224"/>
      <c r="N38" s="224"/>
      <c r="O38" s="224" t="s">
        <v>15887</v>
      </c>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1">
      <c r="A39" s="181" t="s">
        <v>15057</v>
      </c>
      <c r="B39" s="182" t="s">
        <v>1120</v>
      </c>
      <c r="C39" s="186" t="s">
        <v>15056</v>
      </c>
      <c r="D39" s="230" t="s">
        <v>15056</v>
      </c>
      <c r="E39" s="182" t="s">
        <v>1086</v>
      </c>
      <c r="F39" s="182" t="s">
        <v>15057</v>
      </c>
      <c r="G39" s="182" t="s">
        <v>15863</v>
      </c>
      <c r="H39" s="183"/>
      <c r="I39" s="184" t="str">
        <f ca="1">IF(ISERROR($V39),"",OFFSET('Smelter Look-up'!$H$4,$V39-4,0))</f>
        <v/>
      </c>
      <c r="J39" s="184" t="str">
        <f ca="1">IF(ISERROR($V39),"",OFFSET('Smelter Look-up'!$I$4,$V39-4,0))</f>
        <v/>
      </c>
      <c r="K39" s="224"/>
      <c r="L39" s="224"/>
      <c r="M39" s="224"/>
      <c r="N39" s="224"/>
      <c r="O39" s="224" t="s">
        <v>15864</v>
      </c>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1">
      <c r="A40" s="181" t="s">
        <v>720</v>
      </c>
      <c r="B40" s="182" t="s">
        <v>1119</v>
      </c>
      <c r="C40" s="186" t="s">
        <v>15888</v>
      </c>
      <c r="D40" s="230" t="s">
        <v>15888</v>
      </c>
      <c r="E40" s="182" t="s">
        <v>1101</v>
      </c>
      <c r="F40" s="182" t="s">
        <v>720</v>
      </c>
      <c r="G40" s="182" t="s">
        <v>15863</v>
      </c>
      <c r="H40" s="183"/>
      <c r="I40" s="184" t="str">
        <f ca="1">IF(ISERROR($V40),"",OFFSET('Smelter Look-up'!$H$4,$V40-4,0))</f>
        <v/>
      </c>
      <c r="J40" s="184" t="str">
        <f ca="1">IF(ISERROR($V40),"",OFFSET('Smelter Look-up'!$I$4,$V40-4,0))</f>
        <v/>
      </c>
      <c r="K40" s="224"/>
      <c r="L40" s="224"/>
      <c r="M40" s="224"/>
      <c r="N40" s="224"/>
      <c r="O40" s="224" t="s">
        <v>15889</v>
      </c>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1">
      <c r="A41" s="181" t="s">
        <v>2503</v>
      </c>
      <c r="B41" s="182" t="s">
        <v>1119</v>
      </c>
      <c r="C41" s="186" t="s">
        <v>2502</v>
      </c>
      <c r="D41" s="230" t="s">
        <v>2502</v>
      </c>
      <c r="E41" s="182" t="s">
        <v>1102</v>
      </c>
      <c r="F41" s="182" t="s">
        <v>2503</v>
      </c>
      <c r="G41" s="182" t="s">
        <v>15863</v>
      </c>
      <c r="H41" s="183"/>
      <c r="I41" s="184" t="str">
        <f ca="1">IF(ISERROR($V41),"",OFFSET('Smelter Look-up'!$H$4,$V41-4,0))</f>
        <v/>
      </c>
      <c r="J41" s="184" t="str">
        <f ca="1">IF(ISERROR($V41),"",OFFSET('Smelter Look-up'!$I$4,$V41-4,0))</f>
        <v/>
      </c>
      <c r="K41" s="224"/>
      <c r="L41" s="224"/>
      <c r="M41" s="224"/>
      <c r="N41" s="224"/>
      <c r="O41" s="224" t="s">
        <v>15864</v>
      </c>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1">
      <c r="A42" s="181" t="s">
        <v>665</v>
      </c>
      <c r="B42" s="182" t="s">
        <v>1119</v>
      </c>
      <c r="C42" s="186" t="s">
        <v>664</v>
      </c>
      <c r="D42" s="230" t="s">
        <v>664</v>
      </c>
      <c r="E42" s="182" t="s">
        <v>1090</v>
      </c>
      <c r="F42" s="182" t="s">
        <v>665</v>
      </c>
      <c r="G42" s="182" t="s">
        <v>15863</v>
      </c>
      <c r="H42" s="183"/>
      <c r="I42" s="184" t="str">
        <f ca="1">IF(ISERROR($V42),"",OFFSET('Smelter Look-up'!$H$4,$V42-4,0))</f>
        <v/>
      </c>
      <c r="J42" s="184" t="str">
        <f ca="1">IF(ISERROR($V42),"",OFFSET('Smelter Look-up'!$I$4,$V42-4,0))</f>
        <v/>
      </c>
      <c r="K42" s="224"/>
      <c r="L42" s="224"/>
      <c r="M42" s="224"/>
      <c r="N42" s="224"/>
      <c r="O42" s="224" t="s">
        <v>15890</v>
      </c>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1">
      <c r="A43" s="181" t="s">
        <v>2242</v>
      </c>
      <c r="B43" s="182" t="s">
        <v>1119</v>
      </c>
      <c r="C43" s="186" t="s">
        <v>2241</v>
      </c>
      <c r="D43" s="230" t="s">
        <v>2241</v>
      </c>
      <c r="E43" s="182" t="s">
        <v>1094</v>
      </c>
      <c r="F43" s="182" t="s">
        <v>2242</v>
      </c>
      <c r="G43" s="182" t="s">
        <v>15863</v>
      </c>
      <c r="H43" s="183"/>
      <c r="I43" s="184" t="str">
        <f ca="1">IF(ISERROR($V43),"",OFFSET('Smelter Look-up'!$H$4,$V43-4,0))</f>
        <v/>
      </c>
      <c r="J43" s="184" t="str">
        <f ca="1">IF(ISERROR($V43),"",OFFSET('Smelter Look-up'!$I$4,$V43-4,0))</f>
        <v/>
      </c>
      <c r="K43" s="224"/>
      <c r="L43" s="224"/>
      <c r="M43" s="224"/>
      <c r="N43" s="224"/>
      <c r="O43" s="224" t="s">
        <v>15864</v>
      </c>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1">
      <c r="A44" s="181" t="s">
        <v>15815</v>
      </c>
      <c r="B44" s="182" t="s">
        <v>1120</v>
      </c>
      <c r="C44" s="186" t="s">
        <v>15814</v>
      </c>
      <c r="D44" s="230" t="s">
        <v>15814</v>
      </c>
      <c r="E44" s="182" t="s">
        <v>1090</v>
      </c>
      <c r="F44" s="182" t="s">
        <v>15815</v>
      </c>
      <c r="G44" s="182" t="s">
        <v>15863</v>
      </c>
      <c r="H44" s="183"/>
      <c r="I44" s="184" t="str">
        <f ca="1">IF(ISERROR($V44),"",OFFSET('Smelter Look-up'!$H$4,$V44-4,0))</f>
        <v/>
      </c>
      <c r="J44" s="184" t="str">
        <f ca="1">IF(ISERROR($V44),"",OFFSET('Smelter Look-up'!$I$4,$V44-4,0))</f>
        <v/>
      </c>
      <c r="K44" s="224"/>
      <c r="L44" s="224"/>
      <c r="M44" s="224"/>
      <c r="N44" s="224"/>
      <c r="O44" s="224" t="s">
        <v>15864</v>
      </c>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1">
      <c r="A45" s="181" t="s">
        <v>705</v>
      </c>
      <c r="B45" s="182" t="s">
        <v>1119</v>
      </c>
      <c r="C45" s="186" t="s">
        <v>1218</v>
      </c>
      <c r="D45" s="230" t="s">
        <v>1218</v>
      </c>
      <c r="E45" s="182" t="s">
        <v>1098</v>
      </c>
      <c r="F45" s="182" t="s">
        <v>705</v>
      </c>
      <c r="G45" s="182" t="s">
        <v>15863</v>
      </c>
      <c r="H45" s="183"/>
      <c r="I45" s="184" t="str">
        <f ca="1">IF(ISERROR($V45),"",OFFSET('Smelter Look-up'!$H$4,$V45-4,0))</f>
        <v/>
      </c>
      <c r="J45" s="184" t="str">
        <f ca="1">IF(ISERROR($V45),"",OFFSET('Smelter Look-up'!$I$4,$V45-4,0))</f>
        <v/>
      </c>
      <c r="K45" s="224"/>
      <c r="L45" s="224"/>
      <c r="M45" s="224"/>
      <c r="N45" s="224"/>
      <c r="O45" s="224" t="s">
        <v>15891</v>
      </c>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1">
      <c r="A46" s="181" t="s">
        <v>668</v>
      </c>
      <c r="B46" s="182" t="s">
        <v>1119</v>
      </c>
      <c r="C46" s="186" t="s">
        <v>15029</v>
      </c>
      <c r="D46" s="230" t="s">
        <v>15029</v>
      </c>
      <c r="E46" s="182" t="s">
        <v>873</v>
      </c>
      <c r="F46" s="182" t="s">
        <v>668</v>
      </c>
      <c r="G46" s="182" t="s">
        <v>15863</v>
      </c>
      <c r="H46" s="183"/>
      <c r="I46" s="184" t="str">
        <f ca="1">IF(ISERROR($V46),"",OFFSET('Smelter Look-up'!$H$4,$V46-4,0))</f>
        <v/>
      </c>
      <c r="J46" s="184" t="str">
        <f ca="1">IF(ISERROR($V46),"",OFFSET('Smelter Look-up'!$I$4,$V46-4,0))</f>
        <v/>
      </c>
      <c r="K46" s="224"/>
      <c r="L46" s="224"/>
      <c r="M46" s="224"/>
      <c r="N46" s="224"/>
      <c r="O46" s="224" t="s">
        <v>15892</v>
      </c>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1">
      <c r="A47" s="181" t="s">
        <v>675</v>
      </c>
      <c r="B47" s="182" t="s">
        <v>1119</v>
      </c>
      <c r="C47" s="186" t="s">
        <v>2197</v>
      </c>
      <c r="D47" s="230" t="s">
        <v>2197</v>
      </c>
      <c r="E47" s="182" t="s">
        <v>1090</v>
      </c>
      <c r="F47" s="182" t="s">
        <v>675</v>
      </c>
      <c r="G47" s="182" t="s">
        <v>15863</v>
      </c>
      <c r="H47" s="183"/>
      <c r="I47" s="184" t="str">
        <f ca="1">IF(ISERROR($V47),"",OFFSET('Smelter Look-up'!$H$4,$V47-4,0))</f>
        <v/>
      </c>
      <c r="J47" s="184" t="str">
        <f ca="1">IF(ISERROR($V47),"",OFFSET('Smelter Look-up'!$I$4,$V47-4,0))</f>
        <v/>
      </c>
      <c r="K47" s="224"/>
      <c r="L47" s="224"/>
      <c r="M47" s="224"/>
      <c r="N47" s="224"/>
      <c r="O47" s="224" t="s">
        <v>15893</v>
      </c>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1">
      <c r="A48" s="181" t="s">
        <v>666</v>
      </c>
      <c r="B48" s="182" t="s">
        <v>1119</v>
      </c>
      <c r="C48" s="186" t="s">
        <v>2239</v>
      </c>
      <c r="D48" s="230" t="s">
        <v>2239</v>
      </c>
      <c r="E48" s="182" t="s">
        <v>1101</v>
      </c>
      <c r="F48" s="182" t="s">
        <v>666</v>
      </c>
      <c r="G48" s="182" t="s">
        <v>15863</v>
      </c>
      <c r="H48" s="183"/>
      <c r="I48" s="184" t="str">
        <f ca="1">IF(ISERROR($V48),"",OFFSET('Smelter Look-up'!$H$4,$V48-4,0))</f>
        <v/>
      </c>
      <c r="J48" s="184" t="str">
        <f ca="1">IF(ISERROR($V48),"",OFFSET('Smelter Look-up'!$I$4,$V48-4,0))</f>
        <v/>
      </c>
      <c r="K48" s="224"/>
      <c r="L48" s="224"/>
      <c r="M48" s="224"/>
      <c r="N48" s="224"/>
      <c r="O48" s="224" t="s">
        <v>15894</v>
      </c>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1">
      <c r="A49" s="181" t="s">
        <v>15524</v>
      </c>
      <c r="B49" s="182" t="s">
        <v>1122</v>
      </c>
      <c r="C49" s="186" t="s">
        <v>15523</v>
      </c>
      <c r="D49" s="230" t="s">
        <v>15523</v>
      </c>
      <c r="E49" s="182" t="s">
        <v>882</v>
      </c>
      <c r="F49" s="182" t="s">
        <v>15524</v>
      </c>
      <c r="G49" s="182" t="s">
        <v>15863</v>
      </c>
      <c r="H49" s="183"/>
      <c r="I49" s="184" t="str">
        <f ca="1">IF(ISERROR($V49),"",OFFSET('Smelter Look-up'!$H$4,$V49-4,0))</f>
        <v/>
      </c>
      <c r="J49" s="184" t="str">
        <f ca="1">IF(ISERROR($V49),"",OFFSET('Smelter Look-up'!$I$4,$V49-4,0))</f>
        <v/>
      </c>
      <c r="K49" s="224"/>
      <c r="L49" s="224"/>
      <c r="M49" s="224"/>
      <c r="N49" s="224"/>
      <c r="O49" s="224" t="s">
        <v>15864</v>
      </c>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1">
      <c r="A50" s="181" t="s">
        <v>781</v>
      </c>
      <c r="B50" s="182" t="s">
        <v>1120</v>
      </c>
      <c r="C50" s="186" t="s">
        <v>2150</v>
      </c>
      <c r="D50" s="230" t="s">
        <v>2150</v>
      </c>
      <c r="E50" s="182" t="s">
        <v>1090</v>
      </c>
      <c r="F50" s="182" t="s">
        <v>781</v>
      </c>
      <c r="G50" s="182" t="s">
        <v>15863</v>
      </c>
      <c r="H50" s="183"/>
      <c r="I50" s="184" t="str">
        <f ca="1">IF(ISERROR($V50),"",OFFSET('Smelter Look-up'!$H$4,$V50-4,0))</f>
        <v/>
      </c>
      <c r="J50" s="184" t="str">
        <f ca="1">IF(ISERROR($V50),"",OFFSET('Smelter Look-up'!$I$4,$V50-4,0))</f>
        <v/>
      </c>
      <c r="K50" s="224"/>
      <c r="L50" s="224"/>
      <c r="M50" s="224"/>
      <c r="N50" s="224"/>
      <c r="O50" s="224" t="s">
        <v>15895</v>
      </c>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1">
      <c r="A51" s="181" t="s">
        <v>15088</v>
      </c>
      <c r="B51" s="182" t="s">
        <v>1120</v>
      </c>
      <c r="C51" s="186" t="s">
        <v>15087</v>
      </c>
      <c r="D51" s="230" t="s">
        <v>15087</v>
      </c>
      <c r="E51" s="182" t="s">
        <v>1095</v>
      </c>
      <c r="F51" s="182" t="s">
        <v>15088</v>
      </c>
      <c r="G51" s="182" t="s">
        <v>15863</v>
      </c>
      <c r="H51" s="183"/>
      <c r="I51" s="184" t="str">
        <f ca="1">IF(ISERROR($V51),"",OFFSET('Smelter Look-up'!$H$4,$V51-4,0))</f>
        <v/>
      </c>
      <c r="J51" s="184" t="str">
        <f ca="1">IF(ISERROR($V51),"",OFFSET('Smelter Look-up'!$I$4,$V51-4,0))</f>
        <v/>
      </c>
      <c r="K51" s="224"/>
      <c r="L51" s="224"/>
      <c r="M51" s="224"/>
      <c r="N51" s="224"/>
      <c r="O51" s="224" t="s">
        <v>15896</v>
      </c>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1">
      <c r="A52" s="181" t="s">
        <v>752</v>
      </c>
      <c r="B52" s="182" t="s">
        <v>1121</v>
      </c>
      <c r="C52" s="186" t="s">
        <v>807</v>
      </c>
      <c r="D52" s="230" t="s">
        <v>807</v>
      </c>
      <c r="E52" s="182" t="s">
        <v>2415</v>
      </c>
      <c r="F52" s="182" t="s">
        <v>752</v>
      </c>
      <c r="G52" s="182" t="s">
        <v>15863</v>
      </c>
      <c r="H52" s="183"/>
      <c r="I52" s="184" t="str">
        <f ca="1">IF(ISERROR($V52),"",OFFSET('Smelter Look-up'!$H$4,$V52-4,0))</f>
        <v/>
      </c>
      <c r="J52" s="184" t="str">
        <f ca="1">IF(ISERROR($V52),"",OFFSET('Smelter Look-up'!$I$4,$V52-4,0))</f>
        <v/>
      </c>
      <c r="K52" s="224"/>
      <c r="L52" s="224"/>
      <c r="M52" s="224"/>
      <c r="N52" s="224"/>
      <c r="O52" s="224" t="s">
        <v>15897</v>
      </c>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1">
      <c r="A53" s="181" t="s">
        <v>712</v>
      </c>
      <c r="B53" s="182" t="s">
        <v>1119</v>
      </c>
      <c r="C53" s="186" t="s">
        <v>15489</v>
      </c>
      <c r="D53" s="230" t="s">
        <v>15489</v>
      </c>
      <c r="E53" s="182" t="s">
        <v>1088</v>
      </c>
      <c r="F53" s="182" t="s">
        <v>712</v>
      </c>
      <c r="G53" s="182" t="s">
        <v>15863</v>
      </c>
      <c r="H53" s="183"/>
      <c r="I53" s="184" t="str">
        <f ca="1">IF(ISERROR($V53),"",OFFSET('Smelter Look-up'!$H$4,$V53-4,0))</f>
        <v/>
      </c>
      <c r="J53" s="184" t="str">
        <f ca="1">IF(ISERROR($V53),"",OFFSET('Smelter Look-up'!$I$4,$V53-4,0))</f>
        <v/>
      </c>
      <c r="K53" s="224"/>
      <c r="L53" s="224"/>
      <c r="M53" s="224"/>
      <c r="N53" s="224"/>
      <c r="O53" s="224" t="s">
        <v>15898</v>
      </c>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1">
      <c r="A54" s="181" t="s">
        <v>713</v>
      </c>
      <c r="B54" s="182" t="s">
        <v>1119</v>
      </c>
      <c r="C54" s="186" t="s">
        <v>2140</v>
      </c>
      <c r="D54" s="230" t="s">
        <v>2140</v>
      </c>
      <c r="E54" s="182" t="s">
        <v>1090</v>
      </c>
      <c r="F54" s="182" t="s">
        <v>713</v>
      </c>
      <c r="G54" s="182" t="s">
        <v>15863</v>
      </c>
      <c r="H54" s="183"/>
      <c r="I54" s="184" t="str">
        <f ca="1">IF(ISERROR($V54),"",OFFSET('Smelter Look-up'!$H$4,$V54-4,0))</f>
        <v/>
      </c>
      <c r="J54" s="184" t="str">
        <f ca="1">IF(ISERROR($V54),"",OFFSET('Smelter Look-up'!$I$4,$V54-4,0))</f>
        <v/>
      </c>
      <c r="K54" s="224"/>
      <c r="L54" s="224"/>
      <c r="M54" s="224"/>
      <c r="N54" s="224"/>
      <c r="O54" s="224" t="s">
        <v>1090</v>
      </c>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1">
      <c r="A55" s="181" t="s">
        <v>1702</v>
      </c>
      <c r="B55" s="182" t="s">
        <v>1119</v>
      </c>
      <c r="C55" s="186" t="s">
        <v>2199</v>
      </c>
      <c r="D55" s="230" t="s">
        <v>2199</v>
      </c>
      <c r="E55" s="182" t="s">
        <v>1097</v>
      </c>
      <c r="F55" s="182" t="s">
        <v>1702</v>
      </c>
      <c r="G55" s="182" t="s">
        <v>15863</v>
      </c>
      <c r="H55" s="183"/>
      <c r="I55" s="184" t="str">
        <f ca="1">IF(ISERROR($V55),"",OFFSET('Smelter Look-up'!$H$4,$V55-4,0))</f>
        <v/>
      </c>
      <c r="J55" s="184" t="str">
        <f ca="1">IF(ISERROR($V55),"",OFFSET('Smelter Look-up'!$I$4,$V55-4,0))</f>
        <v/>
      </c>
      <c r="K55" s="224"/>
      <c r="L55" s="224"/>
      <c r="M55" s="224"/>
      <c r="N55" s="224"/>
      <c r="O55" s="224" t="s">
        <v>1097</v>
      </c>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1">
      <c r="A56" s="181" t="s">
        <v>672</v>
      </c>
      <c r="B56" s="182" t="s">
        <v>1119</v>
      </c>
      <c r="C56" s="186" t="s">
        <v>1029</v>
      </c>
      <c r="D56" s="230" t="s">
        <v>1029</v>
      </c>
      <c r="E56" s="182" t="s">
        <v>1091</v>
      </c>
      <c r="F56" s="182" t="s">
        <v>672</v>
      </c>
      <c r="G56" s="182" t="s">
        <v>15863</v>
      </c>
      <c r="H56" s="183"/>
      <c r="I56" s="184" t="str">
        <f ca="1">IF(ISERROR($V56),"",OFFSET('Smelter Look-up'!$H$4,$V56-4,0))</f>
        <v/>
      </c>
      <c r="J56" s="184" t="str">
        <f ca="1">IF(ISERROR($V56),"",OFFSET('Smelter Look-up'!$I$4,$V56-4,0))</f>
        <v/>
      </c>
      <c r="K56" s="224"/>
      <c r="L56" s="224"/>
      <c r="M56" s="224"/>
      <c r="N56" s="224"/>
      <c r="O56" s="224" t="s">
        <v>15899</v>
      </c>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1">
      <c r="A57" s="181" t="s">
        <v>141</v>
      </c>
      <c r="B57" s="182" t="s">
        <v>1122</v>
      </c>
      <c r="C57" s="186" t="s">
        <v>151</v>
      </c>
      <c r="D57" s="230" t="s">
        <v>151</v>
      </c>
      <c r="E57" s="182" t="s">
        <v>1090</v>
      </c>
      <c r="F57" s="182" t="s">
        <v>141</v>
      </c>
      <c r="G57" s="182" t="s">
        <v>15863</v>
      </c>
      <c r="H57" s="183"/>
      <c r="I57" s="184" t="str">
        <f ca="1">IF(ISERROR($V57),"",OFFSET('Smelter Look-up'!$H$4,$V57-4,0))</f>
        <v/>
      </c>
      <c r="J57" s="184" t="str">
        <f ca="1">IF(ISERROR($V57),"",OFFSET('Smelter Look-up'!$I$4,$V57-4,0))</f>
        <v/>
      </c>
      <c r="K57" s="224"/>
      <c r="L57" s="224"/>
      <c r="M57" s="224"/>
      <c r="N57" s="224"/>
      <c r="O57" s="224" t="s">
        <v>15900</v>
      </c>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1">
      <c r="A58" s="181" t="s">
        <v>140</v>
      </c>
      <c r="B58" s="182" t="s">
        <v>1122</v>
      </c>
      <c r="C58" s="186" t="s">
        <v>150</v>
      </c>
      <c r="D58" s="230" t="s">
        <v>150</v>
      </c>
      <c r="E58" s="182" t="s">
        <v>1090</v>
      </c>
      <c r="F58" s="182" t="s">
        <v>140</v>
      </c>
      <c r="G58" s="182" t="s">
        <v>15863</v>
      </c>
      <c r="H58" s="183"/>
      <c r="I58" s="184" t="str">
        <f ca="1">IF(ISERROR($V58),"",OFFSET('Smelter Look-up'!$H$4,$V58-4,0))</f>
        <v/>
      </c>
      <c r="J58" s="184" t="str">
        <f ca="1">IF(ISERROR($V58),"",OFFSET('Smelter Look-up'!$I$4,$V58-4,0))</f>
        <v/>
      </c>
      <c r="K58" s="224"/>
      <c r="L58" s="224"/>
      <c r="M58" s="224"/>
      <c r="N58" s="224"/>
      <c r="O58" s="224" t="s">
        <v>15901</v>
      </c>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1">
      <c r="A59" s="181" t="s">
        <v>2275</v>
      </c>
      <c r="B59" s="182" t="s">
        <v>1119</v>
      </c>
      <c r="C59" s="186" t="s">
        <v>2274</v>
      </c>
      <c r="D59" s="230" t="s">
        <v>2274</v>
      </c>
      <c r="E59" s="182" t="s">
        <v>1096</v>
      </c>
      <c r="F59" s="182" t="s">
        <v>2275</v>
      </c>
      <c r="G59" s="182" t="s">
        <v>15863</v>
      </c>
      <c r="H59" s="183"/>
      <c r="I59" s="184" t="str">
        <f ca="1">IF(ISERROR($V59),"",OFFSET('Smelter Look-up'!$H$4,$V59-4,0))</f>
        <v/>
      </c>
      <c r="J59" s="184" t="str">
        <f ca="1">IF(ISERROR($V59),"",OFFSET('Smelter Look-up'!$I$4,$V59-4,0))</f>
        <v/>
      </c>
      <c r="K59" s="224"/>
      <c r="L59" s="224"/>
      <c r="M59" s="224"/>
      <c r="N59" s="224"/>
      <c r="O59" s="224" t="s">
        <v>15864</v>
      </c>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1">
      <c r="A60" s="181" t="s">
        <v>772</v>
      </c>
      <c r="B60" s="182" t="s">
        <v>1120</v>
      </c>
      <c r="C60" s="186" t="s">
        <v>13780</v>
      </c>
      <c r="D60" s="230" t="s">
        <v>13780</v>
      </c>
      <c r="E60" s="182" t="s">
        <v>2413</v>
      </c>
      <c r="F60" s="182" t="s">
        <v>772</v>
      </c>
      <c r="G60" s="182" t="s">
        <v>15863</v>
      </c>
      <c r="H60" s="183"/>
      <c r="I60" s="184" t="str">
        <f ca="1">IF(ISERROR($V60),"",OFFSET('Smelter Look-up'!$H$4,$V60-4,0))</f>
        <v/>
      </c>
      <c r="J60" s="184" t="str">
        <f ca="1">IF(ISERROR($V60),"",OFFSET('Smelter Look-up'!$I$4,$V60-4,0))</f>
        <v/>
      </c>
      <c r="K60" s="224"/>
      <c r="L60" s="224"/>
      <c r="M60" s="224"/>
      <c r="N60" s="224"/>
      <c r="O60" s="224" t="s">
        <v>15902</v>
      </c>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1">
      <c r="A61" s="181" t="s">
        <v>13842</v>
      </c>
      <c r="B61" s="182" t="s">
        <v>1122</v>
      </c>
      <c r="C61" s="186" t="s">
        <v>13828</v>
      </c>
      <c r="D61" s="230" t="s">
        <v>13828</v>
      </c>
      <c r="E61" s="182" t="s">
        <v>1086</v>
      </c>
      <c r="F61" s="182" t="s">
        <v>13842</v>
      </c>
      <c r="G61" s="182" t="s">
        <v>15863</v>
      </c>
      <c r="H61" s="183"/>
      <c r="I61" s="184" t="str">
        <f ca="1">IF(ISERROR($V61),"",OFFSET('Smelter Look-up'!$H$4,$V61-4,0))</f>
        <v/>
      </c>
      <c r="J61" s="184" t="str">
        <f ca="1">IF(ISERROR($V61),"",OFFSET('Smelter Look-up'!$I$4,$V61-4,0))</f>
        <v/>
      </c>
      <c r="K61" s="224"/>
      <c r="L61" s="224"/>
      <c r="M61" s="224"/>
      <c r="N61" s="224"/>
      <c r="O61" s="224" t="s">
        <v>15864</v>
      </c>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1">
      <c r="A62" s="181" t="s">
        <v>1405</v>
      </c>
      <c r="B62" s="182" t="s">
        <v>1121</v>
      </c>
      <c r="C62" s="186" t="s">
        <v>15051</v>
      </c>
      <c r="D62" s="230" t="s">
        <v>15051</v>
      </c>
      <c r="E62" s="182" t="s">
        <v>1091</v>
      </c>
      <c r="F62" s="182" t="s">
        <v>1405</v>
      </c>
      <c r="G62" s="182" t="s">
        <v>15863</v>
      </c>
      <c r="H62" s="183"/>
      <c r="I62" s="184" t="str">
        <f ca="1">IF(ISERROR($V62),"",OFFSET('Smelter Look-up'!$H$4,$V62-4,0))</f>
        <v/>
      </c>
      <c r="J62" s="184" t="str">
        <f ca="1">IF(ISERROR($V62),"",OFFSET('Smelter Look-up'!$I$4,$V62-4,0))</f>
        <v/>
      </c>
      <c r="K62" s="224"/>
      <c r="L62" s="224"/>
      <c r="M62" s="224"/>
      <c r="N62" s="224"/>
      <c r="O62" s="224" t="s">
        <v>15903</v>
      </c>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1">
      <c r="A63" s="181" t="s">
        <v>2514</v>
      </c>
      <c r="B63" s="182" t="s">
        <v>1120</v>
      </c>
      <c r="C63" s="186" t="s">
        <v>2513</v>
      </c>
      <c r="D63" s="230" t="s">
        <v>2513</v>
      </c>
      <c r="E63" s="182" t="s">
        <v>1086</v>
      </c>
      <c r="F63" s="182" t="s">
        <v>2514</v>
      </c>
      <c r="G63" s="182" t="s">
        <v>15863</v>
      </c>
      <c r="H63" s="183"/>
      <c r="I63" s="184" t="str">
        <f ca="1">IF(ISERROR($V63),"",OFFSET('Smelter Look-up'!$H$4,$V63-4,0))</f>
        <v/>
      </c>
      <c r="J63" s="184" t="str">
        <f ca="1">IF(ISERROR($V63),"",OFFSET('Smelter Look-up'!$I$4,$V63-4,0))</f>
        <v/>
      </c>
      <c r="K63" s="224"/>
      <c r="L63" s="224"/>
      <c r="M63" s="224"/>
      <c r="N63" s="224"/>
      <c r="O63" s="224" t="s">
        <v>15864</v>
      </c>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1">
      <c r="A64" s="181" t="s">
        <v>699</v>
      </c>
      <c r="B64" s="182" t="s">
        <v>1119</v>
      </c>
      <c r="C64" s="186" t="s">
        <v>2134</v>
      </c>
      <c r="D64" s="230" t="s">
        <v>2134</v>
      </c>
      <c r="E64" s="182" t="s">
        <v>1090</v>
      </c>
      <c r="F64" s="182" t="s">
        <v>699</v>
      </c>
      <c r="G64" s="182" t="s">
        <v>15863</v>
      </c>
      <c r="H64" s="183"/>
      <c r="I64" s="184" t="str">
        <f ca="1">IF(ISERROR($V64),"",OFFSET('Smelter Look-up'!$H$4,$V64-4,0))</f>
        <v/>
      </c>
      <c r="J64" s="184" t="str">
        <f ca="1">IF(ISERROR($V64),"",OFFSET('Smelter Look-up'!$I$4,$V64-4,0))</f>
        <v/>
      </c>
      <c r="K64" s="224"/>
      <c r="L64" s="224"/>
      <c r="M64" s="224"/>
      <c r="N64" s="224"/>
      <c r="O64" s="224" t="s">
        <v>15904</v>
      </c>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1">
      <c r="A65" s="181" t="s">
        <v>780</v>
      </c>
      <c r="B65" s="182" t="s">
        <v>1120</v>
      </c>
      <c r="C65" s="186" t="s">
        <v>2515</v>
      </c>
      <c r="D65" s="230" t="s">
        <v>2515</v>
      </c>
      <c r="E65" s="182" t="s">
        <v>1086</v>
      </c>
      <c r="F65" s="182" t="s">
        <v>780</v>
      </c>
      <c r="G65" s="182" t="s">
        <v>15863</v>
      </c>
      <c r="H65" s="183"/>
      <c r="I65" s="184" t="str">
        <f ca="1">IF(ISERROR($V65),"",OFFSET('Smelter Look-up'!$H$4,$V65-4,0))</f>
        <v/>
      </c>
      <c r="J65" s="184" t="str">
        <f ca="1">IF(ISERROR($V65),"",OFFSET('Smelter Look-up'!$I$4,$V65-4,0))</f>
        <v/>
      </c>
      <c r="K65" s="224"/>
      <c r="L65" s="224"/>
      <c r="M65" s="224"/>
      <c r="N65" s="224"/>
      <c r="O65" s="224" t="s">
        <v>15905</v>
      </c>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1">
      <c r="A66" s="181" t="s">
        <v>2192</v>
      </c>
      <c r="B66" s="182" t="s">
        <v>1119</v>
      </c>
      <c r="C66" s="186" t="s">
        <v>2191</v>
      </c>
      <c r="D66" s="230" t="s">
        <v>2191</v>
      </c>
      <c r="E66" s="182" t="s">
        <v>1107</v>
      </c>
      <c r="F66" s="182" t="s">
        <v>2192</v>
      </c>
      <c r="G66" s="182" t="s">
        <v>15863</v>
      </c>
      <c r="H66" s="183"/>
      <c r="I66" s="184" t="str">
        <f ca="1">IF(ISERROR($V66),"",OFFSET('Smelter Look-up'!$H$4,$V66-4,0))</f>
        <v/>
      </c>
      <c r="J66" s="184" t="str">
        <f ca="1">IF(ISERROR($V66),"",OFFSET('Smelter Look-up'!$I$4,$V66-4,0))</f>
        <v/>
      </c>
      <c r="K66" s="224"/>
      <c r="L66" s="224"/>
      <c r="M66" s="224"/>
      <c r="N66" s="224"/>
      <c r="O66" s="224" t="s">
        <v>15906</v>
      </c>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1">
      <c r="A67" s="181" t="s">
        <v>392</v>
      </c>
      <c r="B67" s="182" t="s">
        <v>1121</v>
      </c>
      <c r="C67" s="186" t="s">
        <v>1</v>
      </c>
      <c r="D67" s="230" t="s">
        <v>1</v>
      </c>
      <c r="E67" s="182" t="s">
        <v>1090</v>
      </c>
      <c r="F67" s="182" t="s">
        <v>392</v>
      </c>
      <c r="G67" s="182" t="s">
        <v>15863</v>
      </c>
      <c r="H67" s="183"/>
      <c r="I67" s="184" t="str">
        <f ca="1">IF(ISERROR($V67),"",OFFSET('Smelter Look-up'!$H$4,$V67-4,0))</f>
        <v/>
      </c>
      <c r="J67" s="184" t="str">
        <f ca="1">IF(ISERROR($V67),"",OFFSET('Smelter Look-up'!$I$4,$V67-4,0))</f>
        <v/>
      </c>
      <c r="K67" s="224"/>
      <c r="L67" s="224"/>
      <c r="M67" s="224"/>
      <c r="N67" s="224"/>
      <c r="O67" s="224" t="s">
        <v>15907</v>
      </c>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1">
      <c r="A68" s="181" t="s">
        <v>687</v>
      </c>
      <c r="B68" s="182" t="s">
        <v>1119</v>
      </c>
      <c r="C68" s="186" t="s">
        <v>1597</v>
      </c>
      <c r="D68" s="230" t="s">
        <v>1597</v>
      </c>
      <c r="E68" s="182" t="s">
        <v>1099</v>
      </c>
      <c r="F68" s="182" t="s">
        <v>687</v>
      </c>
      <c r="G68" s="182" t="s">
        <v>15863</v>
      </c>
      <c r="H68" s="183"/>
      <c r="I68" s="184" t="str">
        <f ca="1">IF(ISERROR($V68),"",OFFSET('Smelter Look-up'!$H$4,$V68-4,0))</f>
        <v/>
      </c>
      <c r="J68" s="184" t="str">
        <f ca="1">IF(ISERROR($V68),"",OFFSET('Smelter Look-up'!$I$4,$V68-4,0))</f>
        <v/>
      </c>
      <c r="K68" s="224"/>
      <c r="L68" s="224"/>
      <c r="M68" s="224"/>
      <c r="N68" s="224"/>
      <c r="O68" s="224" t="s">
        <v>15908</v>
      </c>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1">
      <c r="A69" s="181" t="s">
        <v>15028</v>
      </c>
      <c r="B69" s="182" t="s">
        <v>1119</v>
      </c>
      <c r="C69" s="186" t="s">
        <v>15027</v>
      </c>
      <c r="D69" s="230" t="s">
        <v>15027</v>
      </c>
      <c r="E69" s="182" t="s">
        <v>1096</v>
      </c>
      <c r="F69" s="182" t="s">
        <v>15028</v>
      </c>
      <c r="G69" s="182" t="s">
        <v>15863</v>
      </c>
      <c r="H69" s="183"/>
      <c r="I69" s="184" t="str">
        <f ca="1">IF(ISERROR($V69),"",OFFSET('Smelter Look-up'!$H$4,$V69-4,0))</f>
        <v/>
      </c>
      <c r="J69" s="184" t="str">
        <f ca="1">IF(ISERROR($V69),"",OFFSET('Smelter Look-up'!$I$4,$V69-4,0))</f>
        <v/>
      </c>
      <c r="K69" s="224"/>
      <c r="L69" s="224"/>
      <c r="M69" s="224"/>
      <c r="N69" s="224"/>
      <c r="O69" s="224" t="s">
        <v>15864</v>
      </c>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1">
      <c r="A70" s="181" t="s">
        <v>2301</v>
      </c>
      <c r="B70" s="182" t="s">
        <v>1119</v>
      </c>
      <c r="C70" s="186" t="s">
        <v>2300</v>
      </c>
      <c r="D70" s="230" t="s">
        <v>2300</v>
      </c>
      <c r="E70" s="182" t="s">
        <v>13474</v>
      </c>
      <c r="F70" s="182" t="s">
        <v>2301</v>
      </c>
      <c r="G70" s="182" t="s">
        <v>15863</v>
      </c>
      <c r="H70" s="183"/>
      <c r="I70" s="184" t="str">
        <f ca="1">IF(ISERROR($V70),"",OFFSET('Smelter Look-up'!$H$4,$V70-4,0))</f>
        <v/>
      </c>
      <c r="J70" s="184" t="str">
        <f ca="1">IF(ISERROR($V70),"",OFFSET('Smelter Look-up'!$I$4,$V70-4,0))</f>
        <v/>
      </c>
      <c r="K70" s="224"/>
      <c r="L70" s="224"/>
      <c r="M70" s="224"/>
      <c r="N70" s="224"/>
      <c r="O70" s="224" t="s">
        <v>13474</v>
      </c>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1">
      <c r="A71" s="181" t="s">
        <v>783</v>
      </c>
      <c r="B71" s="182" t="s">
        <v>1122</v>
      </c>
      <c r="C71" s="186" t="s">
        <v>1805</v>
      </c>
      <c r="D71" s="230" t="s">
        <v>1805</v>
      </c>
      <c r="E71" s="182" t="s">
        <v>1098</v>
      </c>
      <c r="F71" s="182" t="s">
        <v>783</v>
      </c>
      <c r="G71" s="182" t="s">
        <v>15863</v>
      </c>
      <c r="H71" s="183"/>
      <c r="I71" s="184" t="str">
        <f ca="1">IF(ISERROR($V71),"",OFFSET('Smelter Look-up'!$H$4,$V71-4,0))</f>
        <v/>
      </c>
      <c r="J71" s="184" t="str">
        <f ca="1">IF(ISERROR($V71),"",OFFSET('Smelter Look-up'!$I$4,$V71-4,0))</f>
        <v/>
      </c>
      <c r="K71" s="224"/>
      <c r="L71" s="224"/>
      <c r="M71" s="224"/>
      <c r="N71" s="224"/>
      <c r="O71" s="224" t="s">
        <v>15909</v>
      </c>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1">
      <c r="A72" s="181" t="s">
        <v>775</v>
      </c>
      <c r="B72" s="182" t="s">
        <v>1120</v>
      </c>
      <c r="C72" s="186" t="s">
        <v>2141</v>
      </c>
      <c r="D72" s="230" t="s">
        <v>2141</v>
      </c>
      <c r="E72" s="182" t="s">
        <v>1095</v>
      </c>
      <c r="F72" s="182" t="s">
        <v>775</v>
      </c>
      <c r="G72" s="182" t="s">
        <v>15863</v>
      </c>
      <c r="H72" s="183"/>
      <c r="I72" s="184" t="str">
        <f ca="1">IF(ISERROR($V72),"",OFFSET('Smelter Look-up'!$H$4,$V72-4,0))</f>
        <v/>
      </c>
      <c r="J72" s="184" t="str">
        <f ca="1">IF(ISERROR($V72),"",OFFSET('Smelter Look-up'!$I$4,$V72-4,0))</f>
        <v/>
      </c>
      <c r="K72" s="224"/>
      <c r="L72" s="224"/>
      <c r="M72" s="224"/>
      <c r="N72" s="224"/>
      <c r="O72" s="224" t="s">
        <v>15910</v>
      </c>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1">
      <c r="A73" s="181" t="s">
        <v>774</v>
      </c>
      <c r="B73" s="182" t="s">
        <v>1120</v>
      </c>
      <c r="C73" s="186" t="s">
        <v>623</v>
      </c>
      <c r="D73" s="230" t="s">
        <v>623</v>
      </c>
      <c r="E73" s="182" t="s">
        <v>1095</v>
      </c>
      <c r="F73" s="182" t="s">
        <v>774</v>
      </c>
      <c r="G73" s="182" t="s">
        <v>15863</v>
      </c>
      <c r="H73" s="183"/>
      <c r="I73" s="184" t="str">
        <f ca="1">IF(ISERROR($V73),"",OFFSET('Smelter Look-up'!$H$4,$V73-4,0))</f>
        <v/>
      </c>
      <c r="J73" s="184" t="str">
        <f ca="1">IF(ISERROR($V73),"",OFFSET('Smelter Look-up'!$I$4,$V73-4,0))</f>
        <v/>
      </c>
      <c r="K73" s="224"/>
      <c r="L73" s="224"/>
      <c r="M73" s="224"/>
      <c r="N73" s="224"/>
      <c r="O73" s="224" t="s">
        <v>15911</v>
      </c>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1">
      <c r="A74" s="181" t="s">
        <v>15044</v>
      </c>
      <c r="B74" s="182" t="s">
        <v>1119</v>
      </c>
      <c r="C74" s="186" t="s">
        <v>15043</v>
      </c>
      <c r="D74" s="230" t="s">
        <v>15043</v>
      </c>
      <c r="E74" s="182" t="s">
        <v>1090</v>
      </c>
      <c r="F74" s="182" t="s">
        <v>15044</v>
      </c>
      <c r="G74" s="182" t="s">
        <v>15863</v>
      </c>
      <c r="H74" s="183"/>
      <c r="I74" s="184" t="str">
        <f ca="1">IF(ISERROR($V74),"",OFFSET('Smelter Look-up'!$H$4,$V74-4,0))</f>
        <v/>
      </c>
      <c r="J74" s="184" t="str">
        <f ca="1">IF(ISERROR($V74),"",OFFSET('Smelter Look-up'!$I$4,$V74-4,0))</f>
        <v/>
      </c>
      <c r="K74" s="224"/>
      <c r="L74" s="224"/>
      <c r="M74" s="224"/>
      <c r="N74" s="224"/>
      <c r="O74" s="224" t="s">
        <v>15864</v>
      </c>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1">
      <c r="A75" s="181" t="s">
        <v>655</v>
      </c>
      <c r="B75" s="182" t="s">
        <v>1119</v>
      </c>
      <c r="C75" s="186" t="s">
        <v>894</v>
      </c>
      <c r="D75" s="230" t="s">
        <v>894</v>
      </c>
      <c r="E75" s="182" t="s">
        <v>871</v>
      </c>
      <c r="F75" s="182" t="s">
        <v>655</v>
      </c>
      <c r="G75" s="182" t="s">
        <v>15863</v>
      </c>
      <c r="H75" s="183"/>
      <c r="I75" s="184" t="str">
        <f ca="1">IF(ISERROR($V75),"",OFFSET('Smelter Look-up'!$H$4,$V75-4,0))</f>
        <v/>
      </c>
      <c r="J75" s="184" t="str">
        <f ca="1">IF(ISERROR($V75),"",OFFSET('Smelter Look-up'!$I$4,$V75-4,0))</f>
        <v/>
      </c>
      <c r="K75" s="224"/>
      <c r="L75" s="224"/>
      <c r="M75" s="224"/>
      <c r="N75" s="224"/>
      <c r="O75" s="224" t="s">
        <v>15912</v>
      </c>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1">
      <c r="A76" s="181" t="s">
        <v>762</v>
      </c>
      <c r="B76" s="182" t="s">
        <v>1120</v>
      </c>
      <c r="C76" s="186" t="s">
        <v>2128</v>
      </c>
      <c r="D76" s="230" t="s">
        <v>2128</v>
      </c>
      <c r="E76" s="182" t="s">
        <v>1090</v>
      </c>
      <c r="F76" s="182" t="s">
        <v>762</v>
      </c>
      <c r="G76" s="182" t="s">
        <v>15863</v>
      </c>
      <c r="H76" s="183"/>
      <c r="I76" s="184" t="str">
        <f ca="1">IF(ISERROR($V76),"",OFFSET('Smelter Look-up'!$H$4,$V76-4,0))</f>
        <v/>
      </c>
      <c r="J76" s="184" t="str">
        <f ca="1">IF(ISERROR($V76),"",OFFSET('Smelter Look-up'!$I$4,$V76-4,0))</f>
        <v/>
      </c>
      <c r="K76" s="224"/>
      <c r="L76" s="224"/>
      <c r="M76" s="224"/>
      <c r="N76" s="224"/>
      <c r="O76" s="224" t="s">
        <v>15913</v>
      </c>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1">
      <c r="A77" s="181" t="s">
        <v>15096</v>
      </c>
      <c r="B77" s="182" t="s">
        <v>1122</v>
      </c>
      <c r="C77" s="186" t="s">
        <v>15095</v>
      </c>
      <c r="D77" s="230" t="s">
        <v>15095</v>
      </c>
      <c r="E77" s="182" t="s">
        <v>873</v>
      </c>
      <c r="F77" s="182" t="s">
        <v>15096</v>
      </c>
      <c r="G77" s="182" t="s">
        <v>15863</v>
      </c>
      <c r="H77" s="183"/>
      <c r="I77" s="184" t="str">
        <f ca="1">IF(ISERROR($V77),"",OFFSET('Smelter Look-up'!$H$4,$V77-4,0))</f>
        <v/>
      </c>
      <c r="J77" s="184" t="str">
        <f ca="1">IF(ISERROR($V77),"",OFFSET('Smelter Look-up'!$I$4,$V77-4,0))</f>
        <v/>
      </c>
      <c r="K77" s="224"/>
      <c r="L77" s="224"/>
      <c r="M77" s="224"/>
      <c r="N77" s="224"/>
      <c r="O77" s="224" t="s">
        <v>15864</v>
      </c>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1">
      <c r="A78" s="181" t="s">
        <v>1798</v>
      </c>
      <c r="B78" s="182" t="s">
        <v>1120</v>
      </c>
      <c r="C78" s="186" t="s">
        <v>1797</v>
      </c>
      <c r="D78" s="230" t="s">
        <v>1797</v>
      </c>
      <c r="E78" s="182" t="s">
        <v>882</v>
      </c>
      <c r="F78" s="182" t="s">
        <v>1798</v>
      </c>
      <c r="G78" s="182" t="s">
        <v>15863</v>
      </c>
      <c r="H78" s="183"/>
      <c r="I78" s="184" t="str">
        <f ca="1">IF(ISERROR($V78),"",OFFSET('Smelter Look-up'!$H$4,$V78-4,0))</f>
        <v/>
      </c>
      <c r="J78" s="184" t="str">
        <f ca="1">IF(ISERROR($V78),"",OFFSET('Smelter Look-up'!$I$4,$V78-4,0))</f>
        <v/>
      </c>
      <c r="K78" s="224"/>
      <c r="L78" s="224"/>
      <c r="M78" s="224"/>
      <c r="N78" s="224"/>
      <c r="O78" s="224" t="s">
        <v>15914</v>
      </c>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1">
      <c r="A79" s="181" t="s">
        <v>13764</v>
      </c>
      <c r="B79" s="182" t="s">
        <v>1119</v>
      </c>
      <c r="C79" s="186" t="s">
        <v>13763</v>
      </c>
      <c r="D79" s="230" t="s">
        <v>13763</v>
      </c>
      <c r="E79" s="182" t="s">
        <v>1082</v>
      </c>
      <c r="F79" s="182" t="s">
        <v>13764</v>
      </c>
      <c r="G79" s="182" t="s">
        <v>15863</v>
      </c>
      <c r="H79" s="183"/>
      <c r="I79" s="184" t="str">
        <f ca="1">IF(ISERROR($V79),"",OFFSET('Smelter Look-up'!$H$4,$V79-4,0))</f>
        <v/>
      </c>
      <c r="J79" s="184" t="str">
        <f ca="1">IF(ISERROR($V79),"",OFFSET('Smelter Look-up'!$I$4,$V79-4,0))</f>
        <v/>
      </c>
      <c r="K79" s="224"/>
      <c r="L79" s="224"/>
      <c r="M79" s="224"/>
      <c r="N79" s="224"/>
      <c r="O79" s="224" t="s">
        <v>15864</v>
      </c>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1">
      <c r="A80" s="181" t="s">
        <v>698</v>
      </c>
      <c r="B80" s="182" t="s">
        <v>1119</v>
      </c>
      <c r="C80" s="186" t="s">
        <v>54</v>
      </c>
      <c r="D80" s="230" t="s">
        <v>54</v>
      </c>
      <c r="E80" s="182" t="s">
        <v>1098</v>
      </c>
      <c r="F80" s="182" t="s">
        <v>698</v>
      </c>
      <c r="G80" s="182" t="s">
        <v>15863</v>
      </c>
      <c r="H80" s="183"/>
      <c r="I80" s="184" t="str">
        <f ca="1">IF(ISERROR($V80),"",OFFSET('Smelter Look-up'!$H$4,$V80-4,0))</f>
        <v/>
      </c>
      <c r="J80" s="184" t="str">
        <f ca="1">IF(ISERROR($V80),"",OFFSET('Smelter Look-up'!$I$4,$V80-4,0))</f>
        <v/>
      </c>
      <c r="K80" s="224"/>
      <c r="L80" s="224"/>
      <c r="M80" s="224"/>
      <c r="N80" s="224"/>
      <c r="O80" s="224" t="s">
        <v>15915</v>
      </c>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1">
      <c r="A81" s="181" t="s">
        <v>138</v>
      </c>
      <c r="B81" s="182" t="s">
        <v>1122</v>
      </c>
      <c r="C81" s="186" t="s">
        <v>148</v>
      </c>
      <c r="D81" s="230" t="s">
        <v>148</v>
      </c>
      <c r="E81" s="182" t="s">
        <v>1090</v>
      </c>
      <c r="F81" s="182" t="s">
        <v>138</v>
      </c>
      <c r="G81" s="182" t="s">
        <v>15863</v>
      </c>
      <c r="H81" s="183"/>
      <c r="I81" s="184" t="str">
        <f ca="1">IF(ISERROR($V81),"",OFFSET('Smelter Look-up'!$H$4,$V81-4,0))</f>
        <v/>
      </c>
      <c r="J81" s="184" t="str">
        <f ca="1">IF(ISERROR($V81),"",OFFSET('Smelter Look-up'!$I$4,$V81-4,0))</f>
        <v/>
      </c>
      <c r="K81" s="224"/>
      <c r="L81" s="224"/>
      <c r="M81" s="224"/>
      <c r="N81" s="224"/>
      <c r="O81" s="224" t="s">
        <v>15916</v>
      </c>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1">
      <c r="A82" s="181" t="s">
        <v>1409</v>
      </c>
      <c r="B82" s="182" t="s">
        <v>1121</v>
      </c>
      <c r="C82" s="186" t="s">
        <v>15049</v>
      </c>
      <c r="D82" s="230" t="s">
        <v>15049</v>
      </c>
      <c r="E82" s="182" t="s">
        <v>1098</v>
      </c>
      <c r="F82" s="182" t="s">
        <v>1409</v>
      </c>
      <c r="G82" s="182" t="s">
        <v>15863</v>
      </c>
      <c r="H82" s="183"/>
      <c r="I82" s="184" t="str">
        <f ca="1">IF(ISERROR($V82),"",OFFSET('Smelter Look-up'!$H$4,$V82-4,0))</f>
        <v/>
      </c>
      <c r="J82" s="184" t="str">
        <f ca="1">IF(ISERROR($V82),"",OFFSET('Smelter Look-up'!$I$4,$V82-4,0))</f>
        <v/>
      </c>
      <c r="K82" s="224"/>
      <c r="L82" s="224"/>
      <c r="M82" s="224"/>
      <c r="N82" s="224"/>
      <c r="O82" s="224" t="s">
        <v>15917</v>
      </c>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1">
      <c r="A83" s="181" t="s">
        <v>691</v>
      </c>
      <c r="B83" s="182" t="s">
        <v>1119</v>
      </c>
      <c r="C83" s="186" t="s">
        <v>836</v>
      </c>
      <c r="D83" s="230" t="s">
        <v>836</v>
      </c>
      <c r="E83" s="182" t="s">
        <v>1100</v>
      </c>
      <c r="F83" s="182" t="s">
        <v>691</v>
      </c>
      <c r="G83" s="182" t="s">
        <v>15863</v>
      </c>
      <c r="H83" s="183"/>
      <c r="I83" s="184" t="str">
        <f ca="1">IF(ISERROR($V83),"",OFFSET('Smelter Look-up'!$H$4,$V83-4,0))</f>
        <v/>
      </c>
      <c r="J83" s="184" t="str">
        <f ca="1">IF(ISERROR($V83),"",OFFSET('Smelter Look-up'!$I$4,$V83-4,0))</f>
        <v/>
      </c>
      <c r="K83" s="224"/>
      <c r="L83" s="224"/>
      <c r="M83" s="224"/>
      <c r="N83" s="224"/>
      <c r="O83" s="224" t="s">
        <v>15918</v>
      </c>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1">
      <c r="A84" s="181" t="s">
        <v>13783</v>
      </c>
      <c r="B84" s="182" t="s">
        <v>1120</v>
      </c>
      <c r="C84" s="186" t="s">
        <v>13782</v>
      </c>
      <c r="D84" s="230" t="s">
        <v>13782</v>
      </c>
      <c r="E84" s="182" t="s">
        <v>1096</v>
      </c>
      <c r="F84" s="182" t="s">
        <v>13783</v>
      </c>
      <c r="G84" s="182" t="s">
        <v>15863</v>
      </c>
      <c r="H84" s="183"/>
      <c r="I84" s="184" t="str">
        <f ca="1">IF(ISERROR($V84),"",OFFSET('Smelter Look-up'!$H$4,$V84-4,0))</f>
        <v/>
      </c>
      <c r="J84" s="184" t="str">
        <f ca="1">IF(ISERROR($V84),"",OFFSET('Smelter Look-up'!$I$4,$V84-4,0))</f>
        <v/>
      </c>
      <c r="K84" s="224"/>
      <c r="L84" s="224"/>
      <c r="M84" s="224"/>
      <c r="N84" s="224"/>
      <c r="O84" s="224" t="s">
        <v>15864</v>
      </c>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1">
      <c r="A85" s="181" t="s">
        <v>389</v>
      </c>
      <c r="B85" s="182" t="s">
        <v>1122</v>
      </c>
      <c r="C85" s="186" t="s">
        <v>388</v>
      </c>
      <c r="D85" s="230" t="s">
        <v>388</v>
      </c>
      <c r="E85" s="182" t="s">
        <v>1090</v>
      </c>
      <c r="F85" s="182" t="s">
        <v>389</v>
      </c>
      <c r="G85" s="182" t="s">
        <v>15863</v>
      </c>
      <c r="H85" s="183"/>
      <c r="I85" s="184" t="str">
        <f ca="1">IF(ISERROR($V85),"",OFFSET('Smelter Look-up'!$H$4,$V85-4,0))</f>
        <v/>
      </c>
      <c r="J85" s="184" t="str">
        <f ca="1">IF(ISERROR($V85),"",OFFSET('Smelter Look-up'!$I$4,$V85-4,0))</f>
        <v/>
      </c>
      <c r="K85" s="224"/>
      <c r="L85" s="224"/>
      <c r="M85" s="224"/>
      <c r="N85" s="224"/>
      <c r="O85" s="224" t="s">
        <v>15919</v>
      </c>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1">
      <c r="A86" s="181" t="s">
        <v>2179</v>
      </c>
      <c r="B86" s="182" t="s">
        <v>1119</v>
      </c>
      <c r="C86" s="186" t="s">
        <v>2178</v>
      </c>
      <c r="D86" s="230" t="s">
        <v>2178</v>
      </c>
      <c r="E86" s="182" t="s">
        <v>1099</v>
      </c>
      <c r="F86" s="182" t="s">
        <v>2179</v>
      </c>
      <c r="G86" s="182" t="s">
        <v>15863</v>
      </c>
      <c r="H86" s="183"/>
      <c r="I86" s="184" t="str">
        <f ca="1">IF(ISERROR($V86),"",OFFSET('Smelter Look-up'!$H$4,$V86-4,0))</f>
        <v/>
      </c>
      <c r="J86" s="184" t="str">
        <f ca="1">IF(ISERROR($V86),"",OFFSET('Smelter Look-up'!$I$4,$V86-4,0))</f>
        <v/>
      </c>
      <c r="K86" s="224"/>
      <c r="L86" s="224"/>
      <c r="M86" s="224"/>
      <c r="N86" s="224"/>
      <c r="O86" s="224" t="s">
        <v>15920</v>
      </c>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1">
      <c r="A87" s="181" t="s">
        <v>15026</v>
      </c>
      <c r="B87" s="182" t="s">
        <v>1119</v>
      </c>
      <c r="C87" s="186" t="s">
        <v>15025</v>
      </c>
      <c r="D87" s="230" t="s">
        <v>15025</v>
      </c>
      <c r="E87" s="182" t="s">
        <v>1096</v>
      </c>
      <c r="F87" s="182" t="s">
        <v>15026</v>
      </c>
      <c r="G87" s="182" t="s">
        <v>15863</v>
      </c>
      <c r="H87" s="183"/>
      <c r="I87" s="184" t="str">
        <f ca="1">IF(ISERROR($V87),"",OFFSET('Smelter Look-up'!$H$4,$V87-4,0))</f>
        <v/>
      </c>
      <c r="J87" s="184" t="str">
        <f ca="1">IF(ISERROR($V87),"",OFFSET('Smelter Look-up'!$I$4,$V87-4,0))</f>
        <v/>
      </c>
      <c r="K87" s="224"/>
      <c r="L87" s="224"/>
      <c r="M87" s="224"/>
      <c r="N87" s="224"/>
      <c r="O87" s="224" t="s">
        <v>15864</v>
      </c>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1">
      <c r="A88" s="181" t="s">
        <v>773</v>
      </c>
      <c r="B88" s="182" t="s">
        <v>1120</v>
      </c>
      <c r="C88" s="186" t="s">
        <v>834</v>
      </c>
      <c r="D88" s="230" t="s">
        <v>834</v>
      </c>
      <c r="E88" s="182" t="s">
        <v>1095</v>
      </c>
      <c r="F88" s="182" t="s">
        <v>773</v>
      </c>
      <c r="G88" s="182" t="s">
        <v>15863</v>
      </c>
      <c r="H88" s="183"/>
      <c r="I88" s="184" t="str">
        <f ca="1">IF(ISERROR($V88),"",OFFSET('Smelter Look-up'!$H$4,$V88-4,0))</f>
        <v/>
      </c>
      <c r="J88" s="184" t="str">
        <f ca="1">IF(ISERROR($V88),"",OFFSET('Smelter Look-up'!$I$4,$V88-4,0))</f>
        <v/>
      </c>
      <c r="K88" s="224"/>
      <c r="L88" s="224"/>
      <c r="M88" s="224"/>
      <c r="N88" s="224"/>
      <c r="O88" s="224" t="s">
        <v>15921</v>
      </c>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1">
      <c r="A89" s="181" t="s">
        <v>15076</v>
      </c>
      <c r="B89" s="182" t="s">
        <v>1120</v>
      </c>
      <c r="C89" s="186" t="s">
        <v>15075</v>
      </c>
      <c r="D89" s="230" t="s">
        <v>15075</v>
      </c>
      <c r="E89" s="182" t="s">
        <v>1095</v>
      </c>
      <c r="F89" s="182" t="s">
        <v>15076</v>
      </c>
      <c r="G89" s="182" t="s">
        <v>15863</v>
      </c>
      <c r="H89" s="183"/>
      <c r="I89" s="184" t="str">
        <f ca="1">IF(ISERROR($V89),"",OFFSET('Smelter Look-up'!$H$4,$V89-4,0))</f>
        <v/>
      </c>
      <c r="J89" s="184" t="str">
        <f ca="1">IF(ISERROR($V89),"",OFFSET('Smelter Look-up'!$I$4,$V89-4,0))</f>
        <v/>
      </c>
      <c r="K89" s="224"/>
      <c r="L89" s="224"/>
      <c r="M89" s="224"/>
      <c r="N89" s="224"/>
      <c r="O89" s="224" t="s">
        <v>1090</v>
      </c>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1">
      <c r="A90" s="181" t="s">
        <v>736</v>
      </c>
      <c r="B90" s="182" t="s">
        <v>1119</v>
      </c>
      <c r="C90" s="186" t="s">
        <v>12904</v>
      </c>
      <c r="D90" s="230" t="s">
        <v>12904</v>
      </c>
      <c r="E90" s="182" t="s">
        <v>1098</v>
      </c>
      <c r="F90" s="182" t="s">
        <v>736</v>
      </c>
      <c r="G90" s="182" t="s">
        <v>15863</v>
      </c>
      <c r="H90" s="183"/>
      <c r="I90" s="184" t="str">
        <f ca="1">IF(ISERROR($V90),"",OFFSET('Smelter Look-up'!$H$4,$V90-4,0))</f>
        <v/>
      </c>
      <c r="J90" s="184" t="str">
        <f ca="1">IF(ISERROR($V90),"",OFFSET('Smelter Look-up'!$I$4,$V90-4,0))</f>
        <v/>
      </c>
      <c r="K90" s="224"/>
      <c r="L90" s="224"/>
      <c r="M90" s="224"/>
      <c r="N90" s="224"/>
      <c r="O90" s="224" t="s">
        <v>15922</v>
      </c>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1">
      <c r="A91" s="181" t="s">
        <v>15453</v>
      </c>
      <c r="B91" s="182" t="s">
        <v>1120</v>
      </c>
      <c r="C91" s="186" t="s">
        <v>15452</v>
      </c>
      <c r="D91" s="230" t="s">
        <v>15452</v>
      </c>
      <c r="E91" s="182" t="s">
        <v>1095</v>
      </c>
      <c r="F91" s="182" t="s">
        <v>15453</v>
      </c>
      <c r="G91" s="182" t="s">
        <v>15863</v>
      </c>
      <c r="H91" s="183"/>
      <c r="I91" s="184" t="str">
        <f ca="1">IF(ISERROR($V91),"",OFFSET('Smelter Look-up'!$H$4,$V91-4,0))</f>
        <v/>
      </c>
      <c r="J91" s="184" t="str">
        <f ca="1">IF(ISERROR($V91),"",OFFSET('Smelter Look-up'!$I$4,$V91-4,0))</f>
        <v/>
      </c>
      <c r="K91" s="224"/>
      <c r="L91" s="224"/>
      <c r="M91" s="224"/>
      <c r="N91" s="224"/>
      <c r="O91" s="224" t="s">
        <v>15923</v>
      </c>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1">
      <c r="A92" s="181" t="s">
        <v>15046</v>
      </c>
      <c r="B92" s="182" t="s">
        <v>1119</v>
      </c>
      <c r="C92" s="186" t="s">
        <v>15045</v>
      </c>
      <c r="D92" s="230" t="s">
        <v>15045</v>
      </c>
      <c r="E92" s="182" t="s">
        <v>1094</v>
      </c>
      <c r="F92" s="182" t="s">
        <v>15046</v>
      </c>
      <c r="G92" s="182" t="s">
        <v>15863</v>
      </c>
      <c r="H92" s="183"/>
      <c r="I92" s="184" t="str">
        <f ca="1">IF(ISERROR($V92),"",OFFSET('Smelter Look-up'!$H$4,$V92-4,0))</f>
        <v/>
      </c>
      <c r="J92" s="184" t="str">
        <f ca="1">IF(ISERROR($V92),"",OFFSET('Smelter Look-up'!$I$4,$V92-4,0))</f>
        <v/>
      </c>
      <c r="K92" s="224"/>
      <c r="L92" s="224"/>
      <c r="M92" s="224"/>
      <c r="N92" s="224"/>
      <c r="O92" s="224" t="s">
        <v>15864</v>
      </c>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1">
      <c r="A93" s="181" t="s">
        <v>15412</v>
      </c>
      <c r="B93" s="182" t="s">
        <v>1119</v>
      </c>
      <c r="C93" s="186" t="s">
        <v>15411</v>
      </c>
      <c r="D93" s="230" t="s">
        <v>15411</v>
      </c>
      <c r="E93" s="182" t="s">
        <v>1090</v>
      </c>
      <c r="F93" s="182" t="s">
        <v>15412</v>
      </c>
      <c r="G93" s="182" t="s">
        <v>15863</v>
      </c>
      <c r="H93" s="183"/>
      <c r="I93" s="184" t="str">
        <f ca="1">IF(ISERROR($V93),"",OFFSET('Smelter Look-up'!$H$4,$V93-4,0))</f>
        <v/>
      </c>
      <c r="J93" s="184" t="str">
        <f ca="1">IF(ISERROR($V93),"",OFFSET('Smelter Look-up'!$I$4,$V93-4,0))</f>
        <v/>
      </c>
      <c r="K93" s="224"/>
      <c r="L93" s="224"/>
      <c r="M93" s="224"/>
      <c r="N93" s="224"/>
      <c r="O93" s="224" t="s">
        <v>15864</v>
      </c>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1">
      <c r="A94" s="181" t="s">
        <v>15516</v>
      </c>
      <c r="B94" s="182" t="s">
        <v>1122</v>
      </c>
      <c r="C94" s="186" t="s">
        <v>15515</v>
      </c>
      <c r="D94" s="230" t="s">
        <v>15515</v>
      </c>
      <c r="E94" s="182" t="s">
        <v>1101</v>
      </c>
      <c r="F94" s="182" t="s">
        <v>15516</v>
      </c>
      <c r="G94" s="182" t="s">
        <v>15863</v>
      </c>
      <c r="H94" s="183"/>
      <c r="I94" s="184" t="str">
        <f ca="1">IF(ISERROR($V94),"",OFFSET('Smelter Look-up'!$H$4,$V94-4,0))</f>
        <v/>
      </c>
      <c r="J94" s="184" t="str">
        <f ca="1">IF(ISERROR($V94),"",OFFSET('Smelter Look-up'!$I$4,$V94-4,0))</f>
        <v/>
      </c>
      <c r="K94" s="224"/>
      <c r="L94" s="224"/>
      <c r="M94" s="224"/>
      <c r="N94" s="224"/>
      <c r="O94" s="224" t="s">
        <v>15864</v>
      </c>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1">
      <c r="A95" s="181" t="s">
        <v>728</v>
      </c>
      <c r="B95" s="182" t="s">
        <v>1119</v>
      </c>
      <c r="C95" s="186" t="s">
        <v>15020</v>
      </c>
      <c r="D95" s="230" t="s">
        <v>15020</v>
      </c>
      <c r="E95" s="182" t="s">
        <v>1090</v>
      </c>
      <c r="F95" s="182" t="s">
        <v>728</v>
      </c>
      <c r="G95" s="182" t="s">
        <v>15863</v>
      </c>
      <c r="H95" s="183"/>
      <c r="I95" s="184" t="str">
        <f ca="1">IF(ISERROR($V95),"",OFFSET('Smelter Look-up'!$H$4,$V95-4,0))</f>
        <v/>
      </c>
      <c r="J95" s="184" t="str">
        <f ca="1">IF(ISERROR($V95),"",OFFSET('Smelter Look-up'!$I$4,$V95-4,0))</f>
        <v/>
      </c>
      <c r="K95" s="224"/>
      <c r="L95" s="224"/>
      <c r="M95" s="224"/>
      <c r="N95" s="224"/>
      <c r="O95" s="224" t="s">
        <v>15924</v>
      </c>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1">
      <c r="A96" s="181" t="s">
        <v>2417</v>
      </c>
      <c r="B96" s="182" t="s">
        <v>1119</v>
      </c>
      <c r="C96" s="186" t="s">
        <v>2416</v>
      </c>
      <c r="D96" s="230" t="s">
        <v>2416</v>
      </c>
      <c r="E96" s="182" t="s">
        <v>2415</v>
      </c>
      <c r="F96" s="182" t="s">
        <v>2417</v>
      </c>
      <c r="G96" s="182" t="s">
        <v>15863</v>
      </c>
      <c r="H96" s="183"/>
      <c r="I96" s="184" t="str">
        <f ca="1">IF(ISERROR($V96),"",OFFSET('Smelter Look-up'!$H$4,$V96-4,0))</f>
        <v/>
      </c>
      <c r="J96" s="184" t="str">
        <f ca="1">IF(ISERROR($V96),"",OFFSET('Smelter Look-up'!$I$4,$V96-4,0))</f>
        <v/>
      </c>
      <c r="K96" s="224"/>
      <c r="L96" s="224"/>
      <c r="M96" s="224"/>
      <c r="N96" s="224"/>
      <c r="O96" s="224" t="s">
        <v>15864</v>
      </c>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1">
      <c r="A97" s="181" t="s">
        <v>1800</v>
      </c>
      <c r="B97" s="182" t="s">
        <v>1120</v>
      </c>
      <c r="C97" s="186" t="s">
        <v>12412</v>
      </c>
      <c r="D97" s="230" t="s">
        <v>12412</v>
      </c>
      <c r="E97" s="182" t="s">
        <v>1086</v>
      </c>
      <c r="F97" s="182" t="s">
        <v>1800</v>
      </c>
      <c r="G97" s="182" t="s">
        <v>15863</v>
      </c>
      <c r="H97" s="183"/>
      <c r="I97" s="184" t="str">
        <f ca="1">IF(ISERROR($V97),"",OFFSET('Smelter Look-up'!$H$4,$V97-4,0))</f>
        <v/>
      </c>
      <c r="J97" s="184" t="str">
        <f ca="1">IF(ISERROR($V97),"",OFFSET('Smelter Look-up'!$I$4,$V97-4,0))</f>
        <v/>
      </c>
      <c r="K97" s="224"/>
      <c r="L97" s="224"/>
      <c r="M97" s="224"/>
      <c r="N97" s="224"/>
      <c r="O97" s="224" t="s">
        <v>15864</v>
      </c>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1">
      <c r="A98" s="181" t="s">
        <v>15065</v>
      </c>
      <c r="B98" s="182" t="s">
        <v>1120</v>
      </c>
      <c r="C98" s="186" t="s">
        <v>15064</v>
      </c>
      <c r="D98" s="230" t="s">
        <v>15064</v>
      </c>
      <c r="E98" s="182" t="s">
        <v>1095</v>
      </c>
      <c r="F98" s="182" t="s">
        <v>15065</v>
      </c>
      <c r="G98" s="182" t="s">
        <v>15863</v>
      </c>
      <c r="H98" s="183"/>
      <c r="I98" s="184" t="str">
        <f ca="1">IF(ISERROR($V98),"",OFFSET('Smelter Look-up'!$H$4,$V98-4,0))</f>
        <v/>
      </c>
      <c r="J98" s="184" t="str">
        <f ca="1">IF(ISERROR($V98),"",OFFSET('Smelter Look-up'!$I$4,$V98-4,0))</f>
        <v/>
      </c>
      <c r="K98" s="224"/>
      <c r="L98" s="224"/>
      <c r="M98" s="224"/>
      <c r="N98" s="224"/>
      <c r="O98" s="224" t="s">
        <v>15925</v>
      </c>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1">
      <c r="A99" s="181" t="s">
        <v>704</v>
      </c>
      <c r="B99" s="182" t="s">
        <v>1119</v>
      </c>
      <c r="C99" s="186" t="s">
        <v>1153</v>
      </c>
      <c r="D99" s="230" t="s">
        <v>1153</v>
      </c>
      <c r="E99" s="182" t="s">
        <v>1098</v>
      </c>
      <c r="F99" s="182" t="s">
        <v>704</v>
      </c>
      <c r="G99" s="182" t="s">
        <v>15863</v>
      </c>
      <c r="H99" s="183"/>
      <c r="I99" s="184" t="str">
        <f ca="1">IF(ISERROR($V99),"",OFFSET('Smelter Look-up'!$H$4,$V99-4,0))</f>
        <v/>
      </c>
      <c r="J99" s="184" t="str">
        <f ca="1">IF(ISERROR($V99),"",OFFSET('Smelter Look-up'!$I$4,$V99-4,0))</f>
        <v/>
      </c>
      <c r="K99" s="224"/>
      <c r="L99" s="224"/>
      <c r="M99" s="224"/>
      <c r="N99" s="224"/>
      <c r="O99" s="224" t="s">
        <v>15926</v>
      </c>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1">
      <c r="A100" s="181" t="s">
        <v>15040</v>
      </c>
      <c r="B100" s="182" t="s">
        <v>1119</v>
      </c>
      <c r="C100" s="186" t="s">
        <v>15039</v>
      </c>
      <c r="D100" s="230" t="s">
        <v>15039</v>
      </c>
      <c r="E100" s="182" t="s">
        <v>2415</v>
      </c>
      <c r="F100" s="182" t="s">
        <v>15040</v>
      </c>
      <c r="G100" s="182" t="s">
        <v>15863</v>
      </c>
      <c r="H100" s="183"/>
      <c r="I100" s="184" t="str">
        <f ca="1">IF(ISERROR($V100),"",OFFSET('Smelter Look-up'!$H$4,$V100-4,0))</f>
        <v/>
      </c>
      <c r="J100" s="184" t="str">
        <f ca="1">IF(ISERROR($V100),"",OFFSET('Smelter Look-up'!$I$4,$V100-4,0))</f>
        <v/>
      </c>
      <c r="K100" s="224"/>
      <c r="L100" s="224"/>
      <c r="M100" s="224"/>
      <c r="N100" s="224"/>
      <c r="O100" s="224" t="s">
        <v>15864</v>
      </c>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1">
      <c r="A101" s="181" t="s">
        <v>12913</v>
      </c>
      <c r="B101" s="182" t="s">
        <v>1120</v>
      </c>
      <c r="C101" s="186" t="s">
        <v>12912</v>
      </c>
      <c r="D101" s="230" t="s">
        <v>12912</v>
      </c>
      <c r="E101" s="182" t="s">
        <v>1104</v>
      </c>
      <c r="F101" s="182" t="s">
        <v>12913</v>
      </c>
      <c r="G101" s="182" t="s">
        <v>15863</v>
      </c>
      <c r="H101" s="183"/>
      <c r="I101" s="184" t="str">
        <f ca="1">IF(ISERROR($V101),"",OFFSET('Smelter Look-up'!$H$4,$V101-4,0))</f>
        <v/>
      </c>
      <c r="J101" s="184" t="str">
        <f ca="1">IF(ISERROR($V101),"",OFFSET('Smelter Look-up'!$I$4,$V101-4,0))</f>
        <v/>
      </c>
      <c r="K101" s="224"/>
      <c r="L101" s="224"/>
      <c r="M101" s="224"/>
      <c r="N101" s="224"/>
      <c r="O101" s="224" t="s">
        <v>15864</v>
      </c>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1">
      <c r="A102" s="181" t="s">
        <v>13838</v>
      </c>
      <c r="B102" s="182" t="s">
        <v>1119</v>
      </c>
      <c r="C102" s="186" t="s">
        <v>13823</v>
      </c>
      <c r="D102" s="230" t="s">
        <v>13823</v>
      </c>
      <c r="E102" s="182" t="s">
        <v>1096</v>
      </c>
      <c r="F102" s="182" t="s">
        <v>13838</v>
      </c>
      <c r="G102" s="182" t="s">
        <v>15863</v>
      </c>
      <c r="H102" s="183"/>
      <c r="I102" s="184" t="str">
        <f ca="1">IF(ISERROR($V102),"",OFFSET('Smelter Look-up'!$H$4,$V102-4,0))</f>
        <v/>
      </c>
      <c r="J102" s="184" t="str">
        <f ca="1">IF(ISERROR($V102),"",OFFSET('Smelter Look-up'!$I$4,$V102-4,0))</f>
        <v/>
      </c>
      <c r="K102" s="224"/>
      <c r="L102" s="224"/>
      <c r="M102" s="224"/>
      <c r="N102" s="224"/>
      <c r="O102" s="224" t="s">
        <v>15864</v>
      </c>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1">
      <c r="A103" s="181" t="s">
        <v>12896</v>
      </c>
      <c r="B103" s="182" t="s">
        <v>1119</v>
      </c>
      <c r="C103" s="186" t="s">
        <v>12895</v>
      </c>
      <c r="D103" s="230" t="s">
        <v>12895</v>
      </c>
      <c r="E103" s="182" t="s">
        <v>880</v>
      </c>
      <c r="F103" s="182" t="s">
        <v>12896</v>
      </c>
      <c r="G103" s="182" t="s">
        <v>15863</v>
      </c>
      <c r="H103" s="183"/>
      <c r="I103" s="184" t="str">
        <f ca="1">IF(ISERROR($V103),"",OFFSET('Smelter Look-up'!$H$4,$V103-4,0))</f>
        <v/>
      </c>
      <c r="J103" s="184" t="str">
        <f ca="1">IF(ISERROR($V103),"",OFFSET('Smelter Look-up'!$I$4,$V103-4,0))</f>
        <v/>
      </c>
      <c r="K103" s="224"/>
      <c r="L103" s="224"/>
      <c r="M103" s="224"/>
      <c r="N103" s="224"/>
      <c r="O103" s="224" t="s">
        <v>15864</v>
      </c>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1">
      <c r="A104" s="181" t="s">
        <v>1803</v>
      </c>
      <c r="B104" s="182" t="s">
        <v>1120</v>
      </c>
      <c r="C104" s="186" t="s">
        <v>15497</v>
      </c>
      <c r="D104" s="230" t="s">
        <v>15497</v>
      </c>
      <c r="E104" s="182" t="s">
        <v>1092</v>
      </c>
      <c r="F104" s="182" t="s">
        <v>1803</v>
      </c>
      <c r="G104" s="182" t="s">
        <v>15863</v>
      </c>
      <c r="H104" s="183"/>
      <c r="I104" s="184" t="str">
        <f ca="1">IF(ISERROR($V104),"",OFFSET('Smelter Look-up'!$H$4,$V104-4,0))</f>
        <v/>
      </c>
      <c r="J104" s="184" t="str">
        <f ca="1">IF(ISERROR($V104),"",OFFSET('Smelter Look-up'!$I$4,$V104-4,0))</f>
        <v/>
      </c>
      <c r="K104" s="224"/>
      <c r="L104" s="224"/>
      <c r="M104" s="224"/>
      <c r="N104" s="224"/>
      <c r="O104" s="224" t="s">
        <v>1092</v>
      </c>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1">
      <c r="A105" s="181" t="s">
        <v>15074</v>
      </c>
      <c r="B105" s="182" t="s">
        <v>1120</v>
      </c>
      <c r="C105" s="186" t="s">
        <v>15505</v>
      </c>
      <c r="D105" s="230" t="s">
        <v>15505</v>
      </c>
      <c r="E105" s="182" t="s">
        <v>873</v>
      </c>
      <c r="F105" s="182" t="s">
        <v>15074</v>
      </c>
      <c r="G105" s="182" t="s">
        <v>15863</v>
      </c>
      <c r="H105" s="183"/>
      <c r="I105" s="184" t="str">
        <f ca="1">IF(ISERROR($V105),"",OFFSET('Smelter Look-up'!$H$4,$V105-4,0))</f>
        <v/>
      </c>
      <c r="J105" s="184" t="str">
        <f ca="1">IF(ISERROR($V105),"",OFFSET('Smelter Look-up'!$I$4,$V105-4,0))</f>
        <v/>
      </c>
      <c r="K105" s="224"/>
      <c r="L105" s="224"/>
      <c r="M105" s="224"/>
      <c r="N105" s="224"/>
      <c r="O105" s="224" t="s">
        <v>15927</v>
      </c>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1">
      <c r="A106" s="181" t="s">
        <v>669</v>
      </c>
      <c r="B106" s="182" t="s">
        <v>1119</v>
      </c>
      <c r="C106" s="186" t="s">
        <v>12900</v>
      </c>
      <c r="D106" s="230" t="s">
        <v>12900</v>
      </c>
      <c r="E106" s="182" t="s">
        <v>1090</v>
      </c>
      <c r="F106" s="182" t="s">
        <v>669</v>
      </c>
      <c r="G106" s="182" t="s">
        <v>15863</v>
      </c>
      <c r="H106" s="183"/>
      <c r="I106" s="184" t="str">
        <f ca="1">IF(ISERROR($V106),"",OFFSET('Smelter Look-up'!$H$4,$V106-4,0))</f>
        <v/>
      </c>
      <c r="J106" s="184" t="str">
        <f ca="1">IF(ISERROR($V106),"",OFFSET('Smelter Look-up'!$I$4,$V106-4,0))</f>
        <v/>
      </c>
      <c r="K106" s="224"/>
      <c r="L106" s="224"/>
      <c r="M106" s="224"/>
      <c r="N106" s="224"/>
      <c r="O106" s="224" t="s">
        <v>1090</v>
      </c>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1">
      <c r="A107" s="181" t="s">
        <v>676</v>
      </c>
      <c r="B107" s="182" t="s">
        <v>1119</v>
      </c>
      <c r="C107" s="186" t="s">
        <v>2484</v>
      </c>
      <c r="D107" s="230" t="s">
        <v>2484</v>
      </c>
      <c r="E107" s="182" t="s">
        <v>1101</v>
      </c>
      <c r="F107" s="182" t="s">
        <v>676</v>
      </c>
      <c r="G107" s="182" t="s">
        <v>15863</v>
      </c>
      <c r="H107" s="183"/>
      <c r="I107" s="184" t="str">
        <f ca="1">IF(ISERROR($V107),"",OFFSET('Smelter Look-up'!$H$4,$V107-4,0))</f>
        <v/>
      </c>
      <c r="J107" s="184" t="str">
        <f ca="1">IF(ISERROR($V107),"",OFFSET('Smelter Look-up'!$I$4,$V107-4,0))</f>
        <v/>
      </c>
      <c r="K107" s="224"/>
      <c r="L107" s="224"/>
      <c r="M107" s="224"/>
      <c r="N107" s="224"/>
      <c r="O107" s="224" t="s">
        <v>15928</v>
      </c>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1">
      <c r="A108" s="181" t="s">
        <v>761</v>
      </c>
      <c r="B108" s="182" t="s">
        <v>1120</v>
      </c>
      <c r="C108" s="186" t="s">
        <v>805</v>
      </c>
      <c r="D108" s="230" t="s">
        <v>805</v>
      </c>
      <c r="E108" s="182" t="s">
        <v>872</v>
      </c>
      <c r="F108" s="182" t="s">
        <v>761</v>
      </c>
      <c r="G108" s="182" t="s">
        <v>15863</v>
      </c>
      <c r="H108" s="183"/>
      <c r="I108" s="184" t="str">
        <f ca="1">IF(ISERROR($V108),"",OFFSET('Smelter Look-up'!$H$4,$V108-4,0))</f>
        <v/>
      </c>
      <c r="J108" s="184" t="str">
        <f ca="1">IF(ISERROR($V108),"",OFFSET('Smelter Look-up'!$I$4,$V108-4,0))</f>
        <v/>
      </c>
      <c r="K108" s="224"/>
      <c r="L108" s="224"/>
      <c r="M108" s="224"/>
      <c r="N108" s="224"/>
      <c r="O108" s="224" t="s">
        <v>15929</v>
      </c>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1">
      <c r="A109" s="181" t="s">
        <v>646</v>
      </c>
      <c r="B109" s="182" t="s">
        <v>1119</v>
      </c>
      <c r="C109" s="186" t="s">
        <v>2124</v>
      </c>
      <c r="D109" s="230" t="s">
        <v>2124</v>
      </c>
      <c r="E109" s="182" t="s">
        <v>1098</v>
      </c>
      <c r="F109" s="182" t="s">
        <v>646</v>
      </c>
      <c r="G109" s="182" t="s">
        <v>15863</v>
      </c>
      <c r="H109" s="183"/>
      <c r="I109" s="184" t="str">
        <f ca="1">IF(ISERROR($V109),"",OFFSET('Smelter Look-up'!$H$4,$V109-4,0))</f>
        <v/>
      </c>
      <c r="J109" s="184" t="str">
        <f ca="1">IF(ISERROR($V109),"",OFFSET('Smelter Look-up'!$I$4,$V109-4,0))</f>
        <v/>
      </c>
      <c r="K109" s="224"/>
      <c r="L109" s="224"/>
      <c r="M109" s="224"/>
      <c r="N109" s="224"/>
      <c r="O109" s="224" t="s">
        <v>15930</v>
      </c>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1">
      <c r="A110" s="181" t="s">
        <v>15509</v>
      </c>
      <c r="B110" s="182" t="s">
        <v>1120</v>
      </c>
      <c r="C110" s="186" t="s">
        <v>15508</v>
      </c>
      <c r="D110" s="230" t="s">
        <v>15508</v>
      </c>
      <c r="E110" s="182" t="s">
        <v>1095</v>
      </c>
      <c r="F110" s="182" t="s">
        <v>15509</v>
      </c>
      <c r="G110" s="182" t="s">
        <v>15863</v>
      </c>
      <c r="H110" s="183"/>
      <c r="I110" s="184" t="str">
        <f ca="1">IF(ISERROR($V110),"",OFFSET('Smelter Look-up'!$H$4,$V110-4,0))</f>
        <v/>
      </c>
      <c r="J110" s="184" t="str">
        <f ca="1">IF(ISERROR($V110),"",OFFSET('Smelter Look-up'!$I$4,$V110-4,0))</f>
        <v/>
      </c>
      <c r="K110" s="224"/>
      <c r="L110" s="224"/>
      <c r="M110" s="224"/>
      <c r="N110" s="224"/>
      <c r="O110" s="224" t="s">
        <v>15931</v>
      </c>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1">
      <c r="A111" s="181" t="s">
        <v>13161</v>
      </c>
      <c r="B111" s="182" t="s">
        <v>1120</v>
      </c>
      <c r="C111" s="186" t="s">
        <v>13160</v>
      </c>
      <c r="D111" s="230" t="s">
        <v>13160</v>
      </c>
      <c r="E111" s="182" t="s">
        <v>2415</v>
      </c>
      <c r="F111" s="182" t="s">
        <v>13161</v>
      </c>
      <c r="G111" s="182" t="s">
        <v>15863</v>
      </c>
      <c r="H111" s="183"/>
      <c r="I111" s="184" t="str">
        <f ca="1">IF(ISERROR($V111),"",OFFSET('Smelter Look-up'!$H$4,$V111-4,0))</f>
        <v/>
      </c>
      <c r="J111" s="184" t="str">
        <f ca="1">IF(ISERROR($V111),"",OFFSET('Smelter Look-up'!$I$4,$V111-4,0))</f>
        <v/>
      </c>
      <c r="K111" s="224"/>
      <c r="L111" s="224"/>
      <c r="M111" s="224"/>
      <c r="N111" s="224"/>
      <c r="O111" s="224" t="s">
        <v>15864</v>
      </c>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1">
      <c r="A112" s="181" t="s">
        <v>684</v>
      </c>
      <c r="B112" s="182" t="s">
        <v>1119</v>
      </c>
      <c r="C112" s="186" t="s">
        <v>899</v>
      </c>
      <c r="D112" s="230" t="s">
        <v>899</v>
      </c>
      <c r="E112" s="182" t="s">
        <v>873</v>
      </c>
      <c r="F112" s="182" t="s">
        <v>684</v>
      </c>
      <c r="G112" s="182" t="s">
        <v>15863</v>
      </c>
      <c r="H112" s="183"/>
      <c r="I112" s="184" t="str">
        <f ca="1">IF(ISERROR($V112),"",OFFSET('Smelter Look-up'!$H$4,$V112-4,0))</f>
        <v/>
      </c>
      <c r="J112" s="184" t="str">
        <f ca="1">IF(ISERROR($V112),"",OFFSET('Smelter Look-up'!$I$4,$V112-4,0))</f>
        <v/>
      </c>
      <c r="K112" s="224"/>
      <c r="L112" s="224"/>
      <c r="M112" s="224"/>
      <c r="N112" s="224"/>
      <c r="O112" s="224" t="s">
        <v>15932</v>
      </c>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1">
      <c r="A113" s="181" t="s">
        <v>13844</v>
      </c>
      <c r="B113" s="182" t="s">
        <v>1122</v>
      </c>
      <c r="C113" s="186" t="s">
        <v>13830</v>
      </c>
      <c r="D113" s="230" t="s">
        <v>13830</v>
      </c>
      <c r="E113" s="182" t="s">
        <v>1086</v>
      </c>
      <c r="F113" s="182" t="s">
        <v>13844</v>
      </c>
      <c r="G113" s="182" t="s">
        <v>15863</v>
      </c>
      <c r="H113" s="183"/>
      <c r="I113" s="184" t="str">
        <f ca="1">IF(ISERROR($V113),"",OFFSET('Smelter Look-up'!$H$4,$V113-4,0))</f>
        <v/>
      </c>
      <c r="J113" s="184" t="str">
        <f ca="1">IF(ISERROR($V113),"",OFFSET('Smelter Look-up'!$I$4,$V113-4,0))</f>
        <v/>
      </c>
      <c r="K113" s="224"/>
      <c r="L113" s="224"/>
      <c r="M113" s="224"/>
      <c r="N113" s="224"/>
      <c r="O113" s="224" t="s">
        <v>15864</v>
      </c>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1">
      <c r="A114" s="181" t="s">
        <v>721</v>
      </c>
      <c r="B114" s="182" t="s">
        <v>1119</v>
      </c>
      <c r="C114" s="186" t="s">
        <v>12411</v>
      </c>
      <c r="D114" s="230" t="s">
        <v>12411</v>
      </c>
      <c r="E114" s="182" t="s">
        <v>1092</v>
      </c>
      <c r="F114" s="182" t="s">
        <v>721</v>
      </c>
      <c r="G114" s="182" t="s">
        <v>15863</v>
      </c>
      <c r="H114" s="183"/>
      <c r="I114" s="184" t="str">
        <f ca="1">IF(ISERROR($V114),"",OFFSET('Smelter Look-up'!$H$4,$V114-4,0))</f>
        <v/>
      </c>
      <c r="J114" s="184" t="str">
        <f ca="1">IF(ISERROR($V114),"",OFFSET('Smelter Look-up'!$I$4,$V114-4,0))</f>
        <v/>
      </c>
      <c r="K114" s="224"/>
      <c r="L114" s="224"/>
      <c r="M114" s="224"/>
      <c r="N114" s="224"/>
      <c r="O114" s="224" t="s">
        <v>1092</v>
      </c>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1">
      <c r="A115" s="181" t="s">
        <v>1390</v>
      </c>
      <c r="B115" s="182" t="s">
        <v>1120</v>
      </c>
      <c r="C115" s="186" t="s">
        <v>1389</v>
      </c>
      <c r="D115" s="230" t="s">
        <v>1389</v>
      </c>
      <c r="E115" s="182" t="s">
        <v>871</v>
      </c>
      <c r="F115" s="182" t="s">
        <v>1390</v>
      </c>
      <c r="G115" s="182" t="s">
        <v>15863</v>
      </c>
      <c r="H115" s="183"/>
      <c r="I115" s="184" t="str">
        <f ca="1">IF(ISERROR($V115),"",OFFSET('Smelter Look-up'!$H$4,$V115-4,0))</f>
        <v/>
      </c>
      <c r="J115" s="184" t="str">
        <f ca="1">IF(ISERROR($V115),"",OFFSET('Smelter Look-up'!$I$4,$V115-4,0))</f>
        <v/>
      </c>
      <c r="K115" s="224"/>
      <c r="L115" s="224"/>
      <c r="M115" s="224"/>
      <c r="N115" s="224"/>
      <c r="O115" s="224" t="s">
        <v>15933</v>
      </c>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1">
      <c r="A116" s="181" t="s">
        <v>667</v>
      </c>
      <c r="B116" s="182" t="s">
        <v>1119</v>
      </c>
      <c r="C116" s="186" t="s">
        <v>896</v>
      </c>
      <c r="D116" s="230" t="s">
        <v>896</v>
      </c>
      <c r="E116" s="182" t="s">
        <v>1098</v>
      </c>
      <c r="F116" s="182" t="s">
        <v>667</v>
      </c>
      <c r="G116" s="182" t="s">
        <v>15863</v>
      </c>
      <c r="H116" s="183"/>
      <c r="I116" s="184" t="str">
        <f ca="1">IF(ISERROR($V116),"",OFFSET('Smelter Look-up'!$H$4,$V116-4,0))</f>
        <v/>
      </c>
      <c r="J116" s="184" t="str">
        <f ca="1">IF(ISERROR($V116),"",OFFSET('Smelter Look-up'!$I$4,$V116-4,0))</f>
        <v/>
      </c>
      <c r="K116" s="224"/>
      <c r="L116" s="224"/>
      <c r="M116" s="224"/>
      <c r="N116" s="224"/>
      <c r="O116" s="224" t="s">
        <v>15934</v>
      </c>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1">
      <c r="A117" s="181" t="s">
        <v>703</v>
      </c>
      <c r="B117" s="182" t="s">
        <v>1119</v>
      </c>
      <c r="C117" s="186" t="s">
        <v>12407</v>
      </c>
      <c r="D117" s="230" t="s">
        <v>12407</v>
      </c>
      <c r="E117" s="182" t="s">
        <v>1103</v>
      </c>
      <c r="F117" s="182" t="s">
        <v>703</v>
      </c>
      <c r="G117" s="182" t="s">
        <v>15863</v>
      </c>
      <c r="H117" s="183"/>
      <c r="I117" s="184" t="str">
        <f ca="1">IF(ISERROR($V117),"",OFFSET('Smelter Look-up'!$H$4,$V117-4,0))</f>
        <v/>
      </c>
      <c r="J117" s="184" t="str">
        <f ca="1">IF(ISERROR($V117),"",OFFSET('Smelter Look-up'!$I$4,$V117-4,0))</f>
        <v/>
      </c>
      <c r="K117" s="224"/>
      <c r="L117" s="224"/>
      <c r="M117" s="224"/>
      <c r="N117" s="224"/>
      <c r="O117" s="224" t="s">
        <v>15935</v>
      </c>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1">
      <c r="A118" s="181" t="s">
        <v>1377</v>
      </c>
      <c r="B118" s="182" t="s">
        <v>1119</v>
      </c>
      <c r="C118" s="186" t="s">
        <v>12684</v>
      </c>
      <c r="D118" s="230" t="s">
        <v>12684</v>
      </c>
      <c r="E118" s="182" t="s">
        <v>872</v>
      </c>
      <c r="F118" s="182" t="s">
        <v>1377</v>
      </c>
      <c r="G118" s="182" t="s">
        <v>15863</v>
      </c>
      <c r="H118" s="183"/>
      <c r="I118" s="184" t="str">
        <f ca="1">IF(ISERROR($V118),"",OFFSET('Smelter Look-up'!$H$4,$V118-4,0))</f>
        <v/>
      </c>
      <c r="J118" s="184" t="str">
        <f ca="1">IF(ISERROR($V118),"",OFFSET('Smelter Look-up'!$I$4,$V118-4,0))</f>
        <v/>
      </c>
      <c r="K118" s="224"/>
      <c r="L118" s="224"/>
      <c r="M118" s="224"/>
      <c r="N118" s="224"/>
      <c r="O118" s="224" t="s">
        <v>1089</v>
      </c>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1">
      <c r="A119" s="181" t="s">
        <v>1693</v>
      </c>
      <c r="B119" s="182" t="s">
        <v>1119</v>
      </c>
      <c r="C119" s="186" t="s">
        <v>1692</v>
      </c>
      <c r="D119" s="230" t="s">
        <v>1692</v>
      </c>
      <c r="E119" s="182" t="s">
        <v>1082</v>
      </c>
      <c r="F119" s="182" t="s">
        <v>1693</v>
      </c>
      <c r="G119" s="182" t="s">
        <v>15863</v>
      </c>
      <c r="H119" s="183"/>
      <c r="I119" s="184" t="str">
        <f ca="1">IF(ISERROR($V119),"",OFFSET('Smelter Look-up'!$H$4,$V119-4,0))</f>
        <v/>
      </c>
      <c r="J119" s="184" t="str">
        <f ca="1">IF(ISERROR($V119),"",OFFSET('Smelter Look-up'!$I$4,$V119-4,0))</f>
        <v/>
      </c>
      <c r="K119" s="224"/>
      <c r="L119" s="224"/>
      <c r="M119" s="224"/>
      <c r="N119" s="224"/>
      <c r="O119" s="224" t="s">
        <v>15864</v>
      </c>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1">
      <c r="A120" s="181" t="s">
        <v>15086</v>
      </c>
      <c r="B120" s="182" t="s">
        <v>1120</v>
      </c>
      <c r="C120" s="186" t="s">
        <v>15085</v>
      </c>
      <c r="D120" s="230" t="s">
        <v>15085</v>
      </c>
      <c r="E120" s="182" t="s">
        <v>1095</v>
      </c>
      <c r="F120" s="182" t="s">
        <v>15086</v>
      </c>
      <c r="G120" s="182" t="s">
        <v>15863</v>
      </c>
      <c r="H120" s="183"/>
      <c r="I120" s="184" t="str">
        <f ca="1">IF(ISERROR($V120),"",OFFSET('Smelter Look-up'!$H$4,$V120-4,0))</f>
        <v/>
      </c>
      <c r="J120" s="184" t="str">
        <f ca="1">IF(ISERROR($V120),"",OFFSET('Smelter Look-up'!$I$4,$V120-4,0))</f>
        <v/>
      </c>
      <c r="K120" s="224"/>
      <c r="L120" s="224"/>
      <c r="M120" s="224"/>
      <c r="N120" s="224"/>
      <c r="O120" s="224" t="s">
        <v>15936</v>
      </c>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1">
      <c r="A121" s="181" t="s">
        <v>1696</v>
      </c>
      <c r="B121" s="182" t="s">
        <v>1119</v>
      </c>
      <c r="C121" s="186" t="s">
        <v>1695</v>
      </c>
      <c r="D121" s="230" t="s">
        <v>1695</v>
      </c>
      <c r="E121" s="182" t="s">
        <v>1082</v>
      </c>
      <c r="F121" s="182" t="s">
        <v>1696</v>
      </c>
      <c r="G121" s="182" t="s">
        <v>15863</v>
      </c>
      <c r="H121" s="183"/>
      <c r="I121" s="184" t="str">
        <f ca="1">IF(ISERROR($V121),"",OFFSET('Smelter Look-up'!$H$4,$V121-4,0))</f>
        <v/>
      </c>
      <c r="J121" s="184" t="str">
        <f ca="1">IF(ISERROR($V121),"",OFFSET('Smelter Look-up'!$I$4,$V121-4,0))</f>
        <v/>
      </c>
      <c r="K121" s="224"/>
      <c r="L121" s="224"/>
      <c r="M121" s="224"/>
      <c r="N121" s="224"/>
      <c r="O121" s="224" t="s">
        <v>1082</v>
      </c>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1">
      <c r="A122" s="181" t="s">
        <v>746</v>
      </c>
      <c r="B122" s="182" t="s">
        <v>1121</v>
      </c>
      <c r="C122" s="186" t="s">
        <v>15431</v>
      </c>
      <c r="D122" s="230" t="s">
        <v>15431</v>
      </c>
      <c r="E122" s="182" t="s">
        <v>1086</v>
      </c>
      <c r="F122" s="182" t="s">
        <v>746</v>
      </c>
      <c r="G122" s="182" t="s">
        <v>15863</v>
      </c>
      <c r="H122" s="183"/>
      <c r="I122" s="184" t="str">
        <f ca="1">IF(ISERROR($V122),"",OFFSET('Smelter Look-up'!$H$4,$V122-4,0))</f>
        <v/>
      </c>
      <c r="J122" s="184" t="str">
        <f ca="1">IF(ISERROR($V122),"",OFFSET('Smelter Look-up'!$I$4,$V122-4,0))</f>
        <v/>
      </c>
      <c r="K122" s="224"/>
      <c r="L122" s="224"/>
      <c r="M122" s="224"/>
      <c r="N122" s="224"/>
      <c r="O122" s="224" t="s">
        <v>15937</v>
      </c>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1">
      <c r="A123" s="181" t="s">
        <v>1388</v>
      </c>
      <c r="B123" s="182" t="s">
        <v>1121</v>
      </c>
      <c r="C123" s="186" t="s">
        <v>15938</v>
      </c>
      <c r="D123" s="230" t="s">
        <v>15938</v>
      </c>
      <c r="E123" s="182" t="s">
        <v>1090</v>
      </c>
      <c r="F123" s="182" t="s">
        <v>1388</v>
      </c>
      <c r="G123" s="182" t="s">
        <v>15863</v>
      </c>
      <c r="H123" s="183"/>
      <c r="I123" s="184" t="str">
        <f ca="1">IF(ISERROR($V123),"",OFFSET('Smelter Look-up'!$H$4,$V123-4,0))</f>
        <v/>
      </c>
      <c r="J123" s="184" t="str">
        <f ca="1">IF(ISERROR($V123),"",OFFSET('Smelter Look-up'!$I$4,$V123-4,0))</f>
        <v/>
      </c>
      <c r="K123" s="224"/>
      <c r="L123" s="224"/>
      <c r="M123" s="224"/>
      <c r="N123" s="224"/>
      <c r="O123" s="224" t="s">
        <v>1090</v>
      </c>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1">
      <c r="A124" s="181" t="s">
        <v>723</v>
      </c>
      <c r="B124" s="182" t="s">
        <v>1119</v>
      </c>
      <c r="C124" s="186" t="s">
        <v>904</v>
      </c>
      <c r="D124" s="230" t="s">
        <v>904</v>
      </c>
      <c r="E124" s="182" t="s">
        <v>873</v>
      </c>
      <c r="F124" s="182" t="s">
        <v>723</v>
      </c>
      <c r="G124" s="182" t="s">
        <v>15863</v>
      </c>
      <c r="H124" s="183"/>
      <c r="I124" s="184" t="str">
        <f ca="1">IF(ISERROR($V124),"",OFFSET('Smelter Look-up'!$H$4,$V124-4,0))</f>
        <v/>
      </c>
      <c r="J124" s="184" t="str">
        <f ca="1">IF(ISERROR($V124),"",OFFSET('Smelter Look-up'!$I$4,$V124-4,0))</f>
        <v/>
      </c>
      <c r="K124" s="224"/>
      <c r="L124" s="224"/>
      <c r="M124" s="224"/>
      <c r="N124" s="224"/>
      <c r="O124" s="224" t="s">
        <v>15939</v>
      </c>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1">
      <c r="A125" s="181" t="s">
        <v>1404</v>
      </c>
      <c r="B125" s="182" t="s">
        <v>1121</v>
      </c>
      <c r="C125" s="186" t="s">
        <v>15048</v>
      </c>
      <c r="D125" s="230" t="s">
        <v>15048</v>
      </c>
      <c r="E125" s="182" t="s">
        <v>878</v>
      </c>
      <c r="F125" s="182" t="s">
        <v>1404</v>
      </c>
      <c r="G125" s="182" t="s">
        <v>15863</v>
      </c>
      <c r="H125" s="183"/>
      <c r="I125" s="184" t="str">
        <f ca="1">IF(ISERROR($V125),"",OFFSET('Smelter Look-up'!$H$4,$V125-4,0))</f>
        <v/>
      </c>
      <c r="J125" s="184" t="str">
        <f ca="1">IF(ISERROR($V125),"",OFFSET('Smelter Look-up'!$I$4,$V125-4,0))</f>
        <v/>
      </c>
      <c r="K125" s="224"/>
      <c r="L125" s="224"/>
      <c r="M125" s="224"/>
      <c r="N125" s="224"/>
      <c r="O125" s="224" t="s">
        <v>15940</v>
      </c>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1">
      <c r="A126" s="181" t="s">
        <v>693</v>
      </c>
      <c r="B126" s="182" t="s">
        <v>1119</v>
      </c>
      <c r="C126" s="186" t="s">
        <v>2132</v>
      </c>
      <c r="D126" s="230" t="s">
        <v>2132</v>
      </c>
      <c r="E126" s="182" t="s">
        <v>1090</v>
      </c>
      <c r="F126" s="182" t="s">
        <v>693</v>
      </c>
      <c r="G126" s="182" t="s">
        <v>15863</v>
      </c>
      <c r="H126" s="183"/>
      <c r="I126" s="184" t="str">
        <f ca="1">IF(ISERROR($V126),"",OFFSET('Smelter Look-up'!$H$4,$V126-4,0))</f>
        <v/>
      </c>
      <c r="J126" s="184" t="str">
        <f ca="1">IF(ISERROR($V126),"",OFFSET('Smelter Look-up'!$I$4,$V126-4,0))</f>
        <v/>
      </c>
      <c r="K126" s="224"/>
      <c r="L126" s="224"/>
      <c r="M126" s="224"/>
      <c r="N126" s="224"/>
      <c r="O126" s="224" t="s">
        <v>1090</v>
      </c>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1">
      <c r="A127" s="181" t="s">
        <v>15941</v>
      </c>
      <c r="B127" s="182" t="s">
        <v>1119</v>
      </c>
      <c r="C127" s="186" t="s">
        <v>15942</v>
      </c>
      <c r="D127" s="230" t="s">
        <v>15942</v>
      </c>
      <c r="E127" s="182" t="s">
        <v>2415</v>
      </c>
      <c r="F127" s="182" t="s">
        <v>15941</v>
      </c>
      <c r="G127" s="182" t="s">
        <v>15863</v>
      </c>
      <c r="H127" s="183"/>
      <c r="I127" s="184" t="str">
        <f ca="1">IF(ISERROR($V127),"",OFFSET('Smelter Look-up'!$H$4,$V127-4,0))</f>
        <v/>
      </c>
      <c r="J127" s="184" t="str">
        <f ca="1">IF(ISERROR($V127),"",OFFSET('Smelter Look-up'!$I$4,$V127-4,0))</f>
        <v/>
      </c>
      <c r="K127" s="224"/>
      <c r="L127" s="224"/>
      <c r="M127" s="224"/>
      <c r="N127" s="224"/>
      <c r="O127" s="224" t="s">
        <v>15943</v>
      </c>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1">
      <c r="A128" s="181" t="s">
        <v>2431</v>
      </c>
      <c r="B128" s="182" t="s">
        <v>1122</v>
      </c>
      <c r="C128" s="186" t="s">
        <v>15944</v>
      </c>
      <c r="D128" s="230" t="s">
        <v>15944</v>
      </c>
      <c r="E128" s="182" t="s">
        <v>873</v>
      </c>
      <c r="F128" s="182" t="s">
        <v>2431</v>
      </c>
      <c r="G128" s="182" t="s">
        <v>15863</v>
      </c>
      <c r="H128" s="183"/>
      <c r="I128" s="184" t="str">
        <f ca="1">IF(ISERROR($V128),"",OFFSET('Smelter Look-up'!$H$4,$V128-4,0))</f>
        <v/>
      </c>
      <c r="J128" s="184" t="str">
        <f ca="1">IF(ISERROR($V128),"",OFFSET('Smelter Look-up'!$I$4,$V128-4,0))</f>
        <v/>
      </c>
      <c r="K128" s="224"/>
      <c r="L128" s="224"/>
      <c r="M128" s="224"/>
      <c r="N128" s="224"/>
      <c r="O128" s="224" t="s">
        <v>15864</v>
      </c>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1">
      <c r="A129" s="181" t="s">
        <v>137</v>
      </c>
      <c r="B129" s="182" t="s">
        <v>1122</v>
      </c>
      <c r="C129" s="186" t="s">
        <v>147</v>
      </c>
      <c r="D129" s="230" t="s">
        <v>147</v>
      </c>
      <c r="E129" s="182" t="s">
        <v>1090</v>
      </c>
      <c r="F129" s="182" t="s">
        <v>137</v>
      </c>
      <c r="G129" s="182" t="s">
        <v>15863</v>
      </c>
      <c r="H129" s="183"/>
      <c r="I129" s="184" t="str">
        <f ca="1">IF(ISERROR($V129),"",OFFSET('Smelter Look-up'!$H$4,$V129-4,0))</f>
        <v/>
      </c>
      <c r="J129" s="184" t="str">
        <f ca="1">IF(ISERROR($V129),"",OFFSET('Smelter Look-up'!$I$4,$V129-4,0))</f>
        <v/>
      </c>
      <c r="K129" s="224"/>
      <c r="L129" s="224"/>
      <c r="M129" s="224"/>
      <c r="N129" s="224"/>
      <c r="O129" s="224" t="s">
        <v>15945</v>
      </c>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1">
      <c r="A130" s="181" t="s">
        <v>15417</v>
      </c>
      <c r="B130" s="182" t="s">
        <v>1119</v>
      </c>
      <c r="C130" s="186" t="s">
        <v>15416</v>
      </c>
      <c r="D130" s="230" t="s">
        <v>15416</v>
      </c>
      <c r="E130" s="182" t="s">
        <v>12963</v>
      </c>
      <c r="F130" s="182" t="s">
        <v>15417</v>
      </c>
      <c r="G130" s="182" t="s">
        <v>15863</v>
      </c>
      <c r="H130" s="183"/>
      <c r="I130" s="184" t="str">
        <f ca="1">IF(ISERROR($V130),"",OFFSET('Smelter Look-up'!$H$4,$V130-4,0))</f>
        <v/>
      </c>
      <c r="J130" s="184" t="str">
        <f ca="1">IF(ISERROR($V130),"",OFFSET('Smelter Look-up'!$I$4,$V130-4,0))</f>
        <v/>
      </c>
      <c r="K130" s="224"/>
      <c r="L130" s="224"/>
      <c r="M130" s="224"/>
      <c r="N130" s="224"/>
      <c r="O130" s="224" t="s">
        <v>15864</v>
      </c>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1">
      <c r="A131" s="181" t="s">
        <v>731</v>
      </c>
      <c r="B131" s="182" t="s">
        <v>1119</v>
      </c>
      <c r="C131" s="186" t="s">
        <v>606</v>
      </c>
      <c r="D131" s="230" t="s">
        <v>606</v>
      </c>
      <c r="E131" s="182" t="s">
        <v>1101</v>
      </c>
      <c r="F131" s="182" t="s">
        <v>731</v>
      </c>
      <c r="G131" s="182" t="s">
        <v>15863</v>
      </c>
      <c r="H131" s="183"/>
      <c r="I131" s="184" t="str">
        <f ca="1">IF(ISERROR($V131),"",OFFSET('Smelter Look-up'!$H$4,$V131-4,0))</f>
        <v/>
      </c>
      <c r="J131" s="184" t="str">
        <f ca="1">IF(ISERROR($V131),"",OFFSET('Smelter Look-up'!$I$4,$V131-4,0))</f>
        <v/>
      </c>
      <c r="K131" s="224"/>
      <c r="L131" s="224"/>
      <c r="M131" s="224"/>
      <c r="N131" s="224"/>
      <c r="O131" s="224" t="s">
        <v>15946</v>
      </c>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1">
      <c r="A132" s="181" t="s">
        <v>767</v>
      </c>
      <c r="B132" s="182" t="s">
        <v>1120</v>
      </c>
      <c r="C132" s="186" t="s">
        <v>12408</v>
      </c>
      <c r="D132" s="230" t="s">
        <v>12408</v>
      </c>
      <c r="E132" s="182" t="s">
        <v>1086</v>
      </c>
      <c r="F132" s="182" t="s">
        <v>767</v>
      </c>
      <c r="G132" s="182" t="s">
        <v>15863</v>
      </c>
      <c r="H132" s="183"/>
      <c r="I132" s="184" t="str">
        <f ca="1">IF(ISERROR($V132),"",OFFSET('Smelter Look-up'!$H$4,$V132-4,0))</f>
        <v/>
      </c>
      <c r="J132" s="184" t="str">
        <f ca="1">IF(ISERROR($V132),"",OFFSET('Smelter Look-up'!$I$4,$V132-4,0))</f>
        <v/>
      </c>
      <c r="K132" s="224"/>
      <c r="L132" s="224"/>
      <c r="M132" s="224"/>
      <c r="N132" s="224"/>
      <c r="O132" s="224" t="s">
        <v>15947</v>
      </c>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1">
      <c r="A133" s="181" t="s">
        <v>14001</v>
      </c>
      <c r="B133" s="182" t="s">
        <v>1120</v>
      </c>
      <c r="C133" s="186" t="s">
        <v>12914</v>
      </c>
      <c r="D133" s="230" t="s">
        <v>12914</v>
      </c>
      <c r="E133" s="182" t="s">
        <v>1095</v>
      </c>
      <c r="F133" s="182" t="s">
        <v>14001</v>
      </c>
      <c r="G133" s="182" t="s">
        <v>15863</v>
      </c>
      <c r="H133" s="183"/>
      <c r="I133" s="184" t="str">
        <f ca="1">IF(ISERROR($V133),"",OFFSET('Smelter Look-up'!$H$4,$V133-4,0))</f>
        <v/>
      </c>
      <c r="J133" s="184" t="str">
        <f ca="1">IF(ISERROR($V133),"",OFFSET('Smelter Look-up'!$I$4,$V133-4,0))</f>
        <v/>
      </c>
      <c r="K133" s="224"/>
      <c r="L133" s="224"/>
      <c r="M133" s="224"/>
      <c r="N133" s="224"/>
      <c r="O133" s="224" t="s">
        <v>15864</v>
      </c>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1">
      <c r="A134" s="181" t="s">
        <v>788</v>
      </c>
      <c r="B134" s="182" t="s">
        <v>1122</v>
      </c>
      <c r="C134" s="186" t="s">
        <v>2197</v>
      </c>
      <c r="D134" s="230" t="s">
        <v>2197</v>
      </c>
      <c r="E134" s="182" t="s">
        <v>1090</v>
      </c>
      <c r="F134" s="182" t="s">
        <v>788</v>
      </c>
      <c r="G134" s="182" t="s">
        <v>15863</v>
      </c>
      <c r="H134" s="183"/>
      <c r="I134" s="184" t="str">
        <f ca="1">IF(ISERROR($V134),"",OFFSET('Smelter Look-up'!$H$4,$V134-4,0))</f>
        <v/>
      </c>
      <c r="J134" s="184" t="str">
        <f ca="1">IF(ISERROR($V134),"",OFFSET('Smelter Look-up'!$I$4,$V134-4,0))</f>
        <v/>
      </c>
      <c r="K134" s="224"/>
      <c r="L134" s="224"/>
      <c r="M134" s="224"/>
      <c r="N134" s="224"/>
      <c r="O134" s="224" t="s">
        <v>15948</v>
      </c>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1">
      <c r="A135" s="181" t="s">
        <v>1828</v>
      </c>
      <c r="B135" s="182" t="s">
        <v>1122</v>
      </c>
      <c r="C135" s="186" t="s">
        <v>1827</v>
      </c>
      <c r="D135" s="230" t="s">
        <v>1827</v>
      </c>
      <c r="E135" s="182" t="s">
        <v>873</v>
      </c>
      <c r="F135" s="182" t="s">
        <v>1828</v>
      </c>
      <c r="G135" s="182" t="s">
        <v>15863</v>
      </c>
      <c r="H135" s="183"/>
      <c r="I135" s="184" t="str">
        <f ca="1">IF(ISERROR($V135),"",OFFSET('Smelter Look-up'!$H$4,$V135-4,0))</f>
        <v/>
      </c>
      <c r="J135" s="184" t="str">
        <f ca="1">IF(ISERROR($V135),"",OFFSET('Smelter Look-up'!$I$4,$V135-4,0))</f>
        <v/>
      </c>
      <c r="K135" s="224"/>
      <c r="L135" s="224"/>
      <c r="M135" s="224"/>
      <c r="N135" s="224"/>
      <c r="O135" s="224" t="s">
        <v>15949</v>
      </c>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1">
      <c r="A136" s="181" t="s">
        <v>13773</v>
      </c>
      <c r="B136" s="182" t="s">
        <v>1119</v>
      </c>
      <c r="C136" s="186" t="s">
        <v>13772</v>
      </c>
      <c r="D136" s="230" t="s">
        <v>13772</v>
      </c>
      <c r="E136" s="182" t="s">
        <v>1096</v>
      </c>
      <c r="F136" s="182" t="s">
        <v>13773</v>
      </c>
      <c r="G136" s="182" t="s">
        <v>15863</v>
      </c>
      <c r="H136" s="183"/>
      <c r="I136" s="184" t="str">
        <f ca="1">IF(ISERROR($V136),"",OFFSET('Smelter Look-up'!$H$4,$V136-4,0))</f>
        <v/>
      </c>
      <c r="J136" s="184" t="str">
        <f ca="1">IF(ISERROR($V136),"",OFFSET('Smelter Look-up'!$I$4,$V136-4,0))</f>
        <v/>
      </c>
      <c r="K136" s="224"/>
      <c r="L136" s="224"/>
      <c r="M136" s="224"/>
      <c r="N136" s="224"/>
      <c r="O136" s="224" t="s">
        <v>15864</v>
      </c>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1">
      <c r="A137" s="181" t="s">
        <v>689</v>
      </c>
      <c r="B137" s="182" t="s">
        <v>1119</v>
      </c>
      <c r="C137" s="186" t="s">
        <v>688</v>
      </c>
      <c r="D137" s="230" t="s">
        <v>688</v>
      </c>
      <c r="E137" s="182" t="s">
        <v>2415</v>
      </c>
      <c r="F137" s="182" t="s">
        <v>689</v>
      </c>
      <c r="G137" s="182" t="s">
        <v>15863</v>
      </c>
      <c r="H137" s="183"/>
      <c r="I137" s="184" t="str">
        <f ca="1">IF(ISERROR($V137),"",OFFSET('Smelter Look-up'!$H$4,$V137-4,0))</f>
        <v/>
      </c>
      <c r="J137" s="184" t="str">
        <f ca="1">IF(ISERROR($V137),"",OFFSET('Smelter Look-up'!$I$4,$V137-4,0))</f>
        <v/>
      </c>
      <c r="K137" s="224"/>
      <c r="L137" s="224"/>
      <c r="M137" s="224"/>
      <c r="N137" s="224"/>
      <c r="O137" s="224" t="s">
        <v>15943</v>
      </c>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1">
      <c r="A138" s="181" t="s">
        <v>13768</v>
      </c>
      <c r="B138" s="182" t="s">
        <v>1119</v>
      </c>
      <c r="C138" s="186" t="s">
        <v>13767</v>
      </c>
      <c r="D138" s="230" t="s">
        <v>13767</v>
      </c>
      <c r="E138" s="182" t="s">
        <v>1082</v>
      </c>
      <c r="F138" s="182" t="s">
        <v>13768</v>
      </c>
      <c r="G138" s="182" t="s">
        <v>15863</v>
      </c>
      <c r="H138" s="183"/>
      <c r="I138" s="184" t="str">
        <f ca="1">IF(ISERROR($V138),"",OFFSET('Smelter Look-up'!$H$4,$V138-4,0))</f>
        <v/>
      </c>
      <c r="J138" s="184" t="str">
        <f ca="1">IF(ISERROR($V138),"",OFFSET('Smelter Look-up'!$I$4,$V138-4,0))</f>
        <v/>
      </c>
      <c r="K138" s="224"/>
      <c r="L138" s="224"/>
      <c r="M138" s="224"/>
      <c r="N138" s="224"/>
      <c r="O138" s="224" t="s">
        <v>15864</v>
      </c>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1">
      <c r="A139" s="181" t="s">
        <v>1700</v>
      </c>
      <c r="B139" s="182" t="s">
        <v>1119</v>
      </c>
      <c r="C139" s="186" t="s">
        <v>1699</v>
      </c>
      <c r="D139" s="230" t="s">
        <v>1699</v>
      </c>
      <c r="E139" s="182" t="s">
        <v>875</v>
      </c>
      <c r="F139" s="182" t="s">
        <v>1700</v>
      </c>
      <c r="G139" s="182" t="s">
        <v>15863</v>
      </c>
      <c r="H139" s="183"/>
      <c r="I139" s="184" t="str">
        <f ca="1">IF(ISERROR($V139),"",OFFSET('Smelter Look-up'!$H$4,$V139-4,0))</f>
        <v/>
      </c>
      <c r="J139" s="184" t="str">
        <f ca="1">IF(ISERROR($V139),"",OFFSET('Smelter Look-up'!$I$4,$V139-4,0))</f>
        <v/>
      </c>
      <c r="K139" s="224"/>
      <c r="L139" s="224"/>
      <c r="M139" s="224"/>
      <c r="N139" s="224"/>
      <c r="O139" s="224" t="s">
        <v>15864</v>
      </c>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1">
      <c r="A140" s="181" t="s">
        <v>2490</v>
      </c>
      <c r="B140" s="182" t="s">
        <v>1119</v>
      </c>
      <c r="C140" s="186" t="s">
        <v>2489</v>
      </c>
      <c r="D140" s="230" t="s">
        <v>2489</v>
      </c>
      <c r="E140" s="182" t="s">
        <v>873</v>
      </c>
      <c r="F140" s="182" t="s">
        <v>2490</v>
      </c>
      <c r="G140" s="182" t="s">
        <v>15863</v>
      </c>
      <c r="H140" s="183"/>
      <c r="I140" s="184" t="str">
        <f ca="1">IF(ISERROR($V140),"",OFFSET('Smelter Look-up'!$H$4,$V140-4,0))</f>
        <v/>
      </c>
      <c r="J140" s="184" t="str">
        <f ca="1">IF(ISERROR($V140),"",OFFSET('Smelter Look-up'!$I$4,$V140-4,0))</f>
        <v/>
      </c>
      <c r="K140" s="224"/>
      <c r="L140" s="224"/>
      <c r="M140" s="224"/>
      <c r="N140" s="224"/>
      <c r="O140" s="224" t="s">
        <v>15864</v>
      </c>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1">
      <c r="A141" s="181" t="s">
        <v>136</v>
      </c>
      <c r="B141" s="182" t="s">
        <v>1120</v>
      </c>
      <c r="C141" s="186" t="s">
        <v>2151</v>
      </c>
      <c r="D141" s="230" t="s">
        <v>2151</v>
      </c>
      <c r="E141" s="182" t="s">
        <v>1086</v>
      </c>
      <c r="F141" s="182" t="s">
        <v>136</v>
      </c>
      <c r="G141" s="182" t="s">
        <v>15863</v>
      </c>
      <c r="H141" s="183"/>
      <c r="I141" s="184" t="str">
        <f ca="1">IF(ISERROR($V141),"",OFFSET('Smelter Look-up'!$H$4,$V141-4,0))</f>
        <v/>
      </c>
      <c r="J141" s="184" t="str">
        <f ca="1">IF(ISERROR($V141),"",OFFSET('Smelter Look-up'!$I$4,$V141-4,0))</f>
        <v/>
      </c>
      <c r="K141" s="224"/>
      <c r="L141" s="224"/>
      <c r="M141" s="224"/>
      <c r="N141" s="224"/>
      <c r="O141" s="224" t="s">
        <v>15950</v>
      </c>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1">
      <c r="A142" s="181" t="s">
        <v>673</v>
      </c>
      <c r="B142" s="182" t="s">
        <v>1119</v>
      </c>
      <c r="C142" s="186" t="s">
        <v>2483</v>
      </c>
      <c r="D142" s="230" t="s">
        <v>2483</v>
      </c>
      <c r="E142" s="182" t="s">
        <v>1090</v>
      </c>
      <c r="F142" s="182" t="s">
        <v>673</v>
      </c>
      <c r="G142" s="182" t="s">
        <v>15863</v>
      </c>
      <c r="H142" s="183"/>
      <c r="I142" s="184" t="str">
        <f ca="1">IF(ISERROR($V142),"",OFFSET('Smelter Look-up'!$H$4,$V142-4,0))</f>
        <v/>
      </c>
      <c r="J142" s="184" t="str">
        <f ca="1">IF(ISERROR($V142),"",OFFSET('Smelter Look-up'!$I$4,$V142-4,0))</f>
        <v/>
      </c>
      <c r="K142" s="224"/>
      <c r="L142" s="224"/>
      <c r="M142" s="224"/>
      <c r="N142" s="224"/>
      <c r="O142" s="224" t="s">
        <v>15951</v>
      </c>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1">
      <c r="A143" s="181" t="s">
        <v>1704</v>
      </c>
      <c r="B143" s="182" t="s">
        <v>1119</v>
      </c>
      <c r="C143" s="186" t="s">
        <v>2285</v>
      </c>
      <c r="D143" s="230" t="s">
        <v>2285</v>
      </c>
      <c r="E143" s="182" t="s">
        <v>1101</v>
      </c>
      <c r="F143" s="182" t="s">
        <v>1704</v>
      </c>
      <c r="G143" s="182" t="s">
        <v>15863</v>
      </c>
      <c r="H143" s="183"/>
      <c r="I143" s="184" t="str">
        <f ca="1">IF(ISERROR($V143),"",OFFSET('Smelter Look-up'!$H$4,$V143-4,0))</f>
        <v/>
      </c>
      <c r="J143" s="184" t="str">
        <f ca="1">IF(ISERROR($V143),"",OFFSET('Smelter Look-up'!$I$4,$V143-4,0))</f>
        <v/>
      </c>
      <c r="K143" s="224"/>
      <c r="L143" s="224"/>
      <c r="M143" s="224"/>
      <c r="N143" s="224"/>
      <c r="O143" s="224" t="s">
        <v>15864</v>
      </c>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1">
      <c r="A144" s="181" t="s">
        <v>677</v>
      </c>
      <c r="B144" s="182" t="s">
        <v>1119</v>
      </c>
      <c r="C144" s="186" t="s">
        <v>2281</v>
      </c>
      <c r="D144" s="230" t="s">
        <v>2281</v>
      </c>
      <c r="E144" s="182" t="s">
        <v>1090</v>
      </c>
      <c r="F144" s="182" t="s">
        <v>677</v>
      </c>
      <c r="G144" s="182" t="s">
        <v>15863</v>
      </c>
      <c r="H144" s="183"/>
      <c r="I144" s="184" t="str">
        <f ca="1">IF(ISERROR($V144),"",OFFSET('Smelter Look-up'!$H$4,$V144-4,0))</f>
        <v/>
      </c>
      <c r="J144" s="184" t="str">
        <f ca="1">IF(ISERROR($V144),"",OFFSET('Smelter Look-up'!$I$4,$V144-4,0))</f>
        <v/>
      </c>
      <c r="K144" s="224"/>
      <c r="L144" s="224"/>
      <c r="M144" s="224"/>
      <c r="N144" s="224"/>
      <c r="O144" s="224" t="s">
        <v>15952</v>
      </c>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1">
      <c r="A145" s="181" t="s">
        <v>1387</v>
      </c>
      <c r="B145" s="182" t="s">
        <v>1121</v>
      </c>
      <c r="C145" s="186" t="s">
        <v>2153</v>
      </c>
      <c r="D145" s="230" t="s">
        <v>2153</v>
      </c>
      <c r="E145" s="182" t="s">
        <v>1090</v>
      </c>
      <c r="F145" s="182" t="s">
        <v>1387</v>
      </c>
      <c r="G145" s="182" t="s">
        <v>15863</v>
      </c>
      <c r="H145" s="183"/>
      <c r="I145" s="184" t="str">
        <f ca="1">IF(ISERROR($V145),"",OFFSET('Smelter Look-up'!$H$4,$V145-4,0))</f>
        <v/>
      </c>
      <c r="J145" s="184" t="str">
        <f ca="1">IF(ISERROR($V145),"",OFFSET('Smelter Look-up'!$I$4,$V145-4,0))</f>
        <v/>
      </c>
      <c r="K145" s="224"/>
      <c r="L145" s="224"/>
      <c r="M145" s="224"/>
      <c r="N145" s="224"/>
      <c r="O145" s="224" t="s">
        <v>15953</v>
      </c>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1">
      <c r="A146" s="181" t="s">
        <v>15807</v>
      </c>
      <c r="B146" s="182" t="s">
        <v>1120</v>
      </c>
      <c r="C146" s="186" t="s">
        <v>15806</v>
      </c>
      <c r="D146" s="230" t="s">
        <v>15806</v>
      </c>
      <c r="E146" s="182" t="s">
        <v>1095</v>
      </c>
      <c r="F146" s="182" t="s">
        <v>15807</v>
      </c>
      <c r="G146" s="182" t="s">
        <v>15863</v>
      </c>
      <c r="H146" s="183"/>
      <c r="I146" s="184" t="str">
        <f ca="1">IF(ISERROR($V146),"",OFFSET('Smelter Look-up'!$H$4,$V146-4,0))</f>
        <v/>
      </c>
      <c r="J146" s="184" t="str">
        <f ca="1">IF(ISERROR($V146),"",OFFSET('Smelter Look-up'!$I$4,$V146-4,0))</f>
        <v/>
      </c>
      <c r="K146" s="224"/>
      <c r="L146" s="224"/>
      <c r="M146" s="224"/>
      <c r="N146" s="224"/>
      <c r="O146" s="224" t="s">
        <v>15864</v>
      </c>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1">
      <c r="A147" s="181" t="s">
        <v>13762</v>
      </c>
      <c r="B147" s="182" t="s">
        <v>1119</v>
      </c>
      <c r="C147" s="186" t="s">
        <v>13761</v>
      </c>
      <c r="D147" s="230" t="s">
        <v>13761</v>
      </c>
      <c r="E147" s="182" t="s">
        <v>1096</v>
      </c>
      <c r="F147" s="182" t="s">
        <v>13762</v>
      </c>
      <c r="G147" s="182" t="s">
        <v>15863</v>
      </c>
      <c r="H147" s="183"/>
      <c r="I147" s="184" t="str">
        <f ca="1">IF(ISERROR($V147),"",OFFSET('Smelter Look-up'!$H$4,$V147-4,0))</f>
        <v/>
      </c>
      <c r="J147" s="184" t="str">
        <f ca="1">IF(ISERROR($V147),"",OFFSET('Smelter Look-up'!$I$4,$V147-4,0))</f>
        <v/>
      </c>
      <c r="K147" s="224"/>
      <c r="L147" s="224"/>
      <c r="M147" s="224"/>
      <c r="N147" s="224"/>
      <c r="O147" s="224" t="s">
        <v>15864</v>
      </c>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1">
      <c r="A148" s="181" t="s">
        <v>756</v>
      </c>
      <c r="B148" s="182" t="s">
        <v>1121</v>
      </c>
      <c r="C148" s="186" t="s">
        <v>1723</v>
      </c>
      <c r="D148" s="230" t="s">
        <v>1723</v>
      </c>
      <c r="E148" s="182" t="s">
        <v>2415</v>
      </c>
      <c r="F148" s="182" t="s">
        <v>756</v>
      </c>
      <c r="G148" s="182" t="s">
        <v>15863</v>
      </c>
      <c r="H148" s="183"/>
      <c r="I148" s="184" t="str">
        <f ca="1">IF(ISERROR($V148),"",OFFSET('Smelter Look-up'!$H$4,$V148-4,0))</f>
        <v/>
      </c>
      <c r="J148" s="184" t="str">
        <f ca="1">IF(ISERROR($V148),"",OFFSET('Smelter Look-up'!$I$4,$V148-4,0))</f>
        <v/>
      </c>
      <c r="K148" s="224"/>
      <c r="L148" s="224"/>
      <c r="M148" s="224"/>
      <c r="N148" s="224"/>
      <c r="O148" s="224" t="s">
        <v>15954</v>
      </c>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1">
      <c r="A149" s="181" t="s">
        <v>679</v>
      </c>
      <c r="B149" s="182" t="s">
        <v>1119</v>
      </c>
      <c r="C149" s="186" t="s">
        <v>1223</v>
      </c>
      <c r="D149" s="230" t="s">
        <v>1223</v>
      </c>
      <c r="E149" s="182" t="s">
        <v>879</v>
      </c>
      <c r="F149" s="182" t="s">
        <v>679</v>
      </c>
      <c r="G149" s="182" t="s">
        <v>15863</v>
      </c>
      <c r="H149" s="183"/>
      <c r="I149" s="184" t="str">
        <f ca="1">IF(ISERROR($V149),"",OFFSET('Smelter Look-up'!$H$4,$V149-4,0))</f>
        <v/>
      </c>
      <c r="J149" s="184" t="str">
        <f ca="1">IF(ISERROR($V149),"",OFFSET('Smelter Look-up'!$I$4,$V149-4,0))</f>
        <v/>
      </c>
      <c r="K149" s="224"/>
      <c r="L149" s="224"/>
      <c r="M149" s="224"/>
      <c r="N149" s="224"/>
      <c r="O149" s="224" t="s">
        <v>879</v>
      </c>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1">
      <c r="A150" s="181" t="s">
        <v>2256</v>
      </c>
      <c r="B150" s="182" t="s">
        <v>1122</v>
      </c>
      <c r="C150" s="186" t="s">
        <v>2326</v>
      </c>
      <c r="D150" s="230" t="s">
        <v>2326</v>
      </c>
      <c r="E150" s="182" t="s">
        <v>871</v>
      </c>
      <c r="F150" s="182" t="s">
        <v>2256</v>
      </c>
      <c r="G150" s="182" t="s">
        <v>15863</v>
      </c>
      <c r="H150" s="183"/>
      <c r="I150" s="184" t="str">
        <f ca="1">IF(ISERROR($V150),"",OFFSET('Smelter Look-up'!$H$4,$V150-4,0))</f>
        <v/>
      </c>
      <c r="J150" s="184" t="str">
        <f ca="1">IF(ISERROR($V150),"",OFFSET('Smelter Look-up'!$I$4,$V150-4,0))</f>
        <v/>
      </c>
      <c r="K150" s="224"/>
      <c r="L150" s="224"/>
      <c r="M150" s="224"/>
      <c r="N150" s="224"/>
      <c r="O150" s="224" t="s">
        <v>15864</v>
      </c>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1">
      <c r="A151" s="181" t="s">
        <v>13840</v>
      </c>
      <c r="B151" s="182" t="s">
        <v>1120</v>
      </c>
      <c r="C151" s="186" t="s">
        <v>13826</v>
      </c>
      <c r="D151" s="230" t="s">
        <v>13826</v>
      </c>
      <c r="E151" s="182" t="s">
        <v>13082</v>
      </c>
      <c r="F151" s="182" t="s">
        <v>13840</v>
      </c>
      <c r="G151" s="182" t="s">
        <v>15863</v>
      </c>
      <c r="H151" s="183"/>
      <c r="I151" s="184" t="str">
        <f ca="1">IF(ISERROR($V151),"",OFFSET('Smelter Look-up'!$H$4,$V151-4,0))</f>
        <v/>
      </c>
      <c r="J151" s="184" t="str">
        <f ca="1">IF(ISERROR($V151),"",OFFSET('Smelter Look-up'!$I$4,$V151-4,0))</f>
        <v/>
      </c>
      <c r="K151" s="224"/>
      <c r="L151" s="224"/>
      <c r="M151" s="224"/>
      <c r="N151" s="224"/>
      <c r="O151" s="224" t="s">
        <v>15864</v>
      </c>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1">
      <c r="A152" s="181" t="s">
        <v>794</v>
      </c>
      <c r="B152" s="182" t="s">
        <v>1120</v>
      </c>
      <c r="C152" s="186" t="s">
        <v>13779</v>
      </c>
      <c r="D152" s="230" t="s">
        <v>13779</v>
      </c>
      <c r="E152" s="182" t="s">
        <v>1095</v>
      </c>
      <c r="F152" s="182" t="s">
        <v>794</v>
      </c>
      <c r="G152" s="182" t="s">
        <v>15863</v>
      </c>
      <c r="H152" s="183"/>
      <c r="I152" s="184" t="str">
        <f ca="1">IF(ISERROR($V152),"",OFFSET('Smelter Look-up'!$H$4,$V152-4,0))</f>
        <v/>
      </c>
      <c r="J152" s="184" t="str">
        <f ca="1">IF(ISERROR($V152),"",OFFSET('Smelter Look-up'!$I$4,$V152-4,0))</f>
        <v/>
      </c>
      <c r="K152" s="224"/>
      <c r="L152" s="224"/>
      <c r="M152" s="224"/>
      <c r="N152" s="224"/>
      <c r="O152" s="224" t="s">
        <v>15955</v>
      </c>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1">
      <c r="A153" s="181" t="s">
        <v>744</v>
      </c>
      <c r="B153" s="182" t="s">
        <v>1121</v>
      </c>
      <c r="C153" s="186" t="s">
        <v>2</v>
      </c>
      <c r="D153" s="230" t="s">
        <v>2</v>
      </c>
      <c r="E153" s="182" t="s">
        <v>1090</v>
      </c>
      <c r="F153" s="182" t="s">
        <v>744</v>
      </c>
      <c r="G153" s="182" t="s">
        <v>15863</v>
      </c>
      <c r="H153" s="183"/>
      <c r="I153" s="184" t="str">
        <f ca="1">IF(ISERROR($V153),"",OFFSET('Smelter Look-up'!$H$4,$V153-4,0))</f>
        <v/>
      </c>
      <c r="J153" s="184" t="str">
        <f ca="1">IF(ISERROR($V153),"",OFFSET('Smelter Look-up'!$I$4,$V153-4,0))</f>
        <v/>
      </c>
      <c r="K153" s="224"/>
      <c r="L153" s="224"/>
      <c r="M153" s="224"/>
      <c r="N153" s="224"/>
      <c r="O153" s="224" t="s">
        <v>15956</v>
      </c>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1">
      <c r="A154" s="181" t="s">
        <v>15054</v>
      </c>
      <c r="B154" s="182" t="s">
        <v>1121</v>
      </c>
      <c r="C154" s="186" t="s">
        <v>15432</v>
      </c>
      <c r="D154" s="230" t="s">
        <v>15432</v>
      </c>
      <c r="E154" s="182" t="s">
        <v>1090</v>
      </c>
      <c r="F154" s="182" t="s">
        <v>15054</v>
      </c>
      <c r="G154" s="182" t="s">
        <v>15863</v>
      </c>
      <c r="H154" s="183"/>
      <c r="I154" s="184" t="str">
        <f ca="1">IF(ISERROR($V154),"",OFFSET('Smelter Look-up'!$H$4,$V154-4,0))</f>
        <v/>
      </c>
      <c r="J154" s="184" t="str">
        <f ca="1">IF(ISERROR($V154),"",OFFSET('Smelter Look-up'!$I$4,$V154-4,0))</f>
        <v/>
      </c>
      <c r="K154" s="224"/>
      <c r="L154" s="224"/>
      <c r="M154" s="224"/>
      <c r="N154" s="224"/>
      <c r="O154" s="224" t="s">
        <v>15864</v>
      </c>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1">
      <c r="A155" s="181" t="s">
        <v>753</v>
      </c>
      <c r="B155" s="182" t="s">
        <v>1121</v>
      </c>
      <c r="C155" s="186" t="s">
        <v>13252</v>
      </c>
      <c r="D155" s="230" t="s">
        <v>13252</v>
      </c>
      <c r="E155" s="182" t="s">
        <v>1090</v>
      </c>
      <c r="F155" s="182" t="s">
        <v>753</v>
      </c>
      <c r="G155" s="182" t="s">
        <v>15863</v>
      </c>
      <c r="H155" s="183"/>
      <c r="I155" s="184" t="str">
        <f ca="1">IF(ISERROR($V155),"",OFFSET('Smelter Look-up'!$H$4,$V155-4,0))</f>
        <v/>
      </c>
      <c r="J155" s="184" t="str">
        <f ca="1">IF(ISERROR($V155),"",OFFSET('Smelter Look-up'!$I$4,$V155-4,0))</f>
        <v/>
      </c>
      <c r="K155" s="224"/>
      <c r="L155" s="224"/>
      <c r="M155" s="224"/>
      <c r="N155" s="224"/>
      <c r="O155" s="224" t="s">
        <v>15957</v>
      </c>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1">
      <c r="A156" s="181" t="s">
        <v>1379</v>
      </c>
      <c r="B156" s="182" t="s">
        <v>1119</v>
      </c>
      <c r="C156" s="186" t="s">
        <v>2155</v>
      </c>
      <c r="D156" s="230" t="s">
        <v>2155</v>
      </c>
      <c r="E156" s="182" t="s">
        <v>1096</v>
      </c>
      <c r="F156" s="182" t="s">
        <v>1379</v>
      </c>
      <c r="G156" s="182" t="s">
        <v>15863</v>
      </c>
      <c r="H156" s="183"/>
      <c r="I156" s="184" t="str">
        <f ca="1">IF(ISERROR($V156),"",OFFSET('Smelter Look-up'!$H$4,$V156-4,0))</f>
        <v/>
      </c>
      <c r="J156" s="184" t="str">
        <f ca="1">IF(ISERROR($V156),"",OFFSET('Smelter Look-up'!$I$4,$V156-4,0))</f>
        <v/>
      </c>
      <c r="K156" s="224"/>
      <c r="L156" s="224"/>
      <c r="M156" s="224"/>
      <c r="N156" s="224"/>
      <c r="O156" s="224" t="s">
        <v>15958</v>
      </c>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1">
      <c r="A157" s="181" t="s">
        <v>765</v>
      </c>
      <c r="B157" s="182" t="s">
        <v>1120</v>
      </c>
      <c r="C157" s="186" t="s">
        <v>1315</v>
      </c>
      <c r="D157" s="230" t="s">
        <v>1315</v>
      </c>
      <c r="E157" s="182" t="s">
        <v>1090</v>
      </c>
      <c r="F157" s="182" t="s">
        <v>765</v>
      </c>
      <c r="G157" s="182" t="s">
        <v>15863</v>
      </c>
      <c r="H157" s="183"/>
      <c r="I157" s="184" t="str">
        <f ca="1">IF(ISERROR($V157),"",OFFSET('Smelter Look-up'!$H$4,$V157-4,0))</f>
        <v/>
      </c>
      <c r="J157" s="184" t="str">
        <f ca="1">IF(ISERROR($V157),"",OFFSET('Smelter Look-up'!$I$4,$V157-4,0))</f>
        <v/>
      </c>
      <c r="K157" s="224"/>
      <c r="L157" s="224"/>
      <c r="M157" s="224"/>
      <c r="N157" s="224"/>
      <c r="O157" s="224" t="s">
        <v>15959</v>
      </c>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1">
      <c r="A158" s="181" t="s">
        <v>663</v>
      </c>
      <c r="B158" s="182" t="s">
        <v>1119</v>
      </c>
      <c r="C158" s="186" t="s">
        <v>535</v>
      </c>
      <c r="D158" s="230" t="s">
        <v>535</v>
      </c>
      <c r="E158" s="182" t="s">
        <v>1098</v>
      </c>
      <c r="F158" s="182" t="s">
        <v>663</v>
      </c>
      <c r="G158" s="182" t="s">
        <v>15863</v>
      </c>
      <c r="H158" s="183"/>
      <c r="I158" s="184" t="str">
        <f ca="1">IF(ISERROR($V158),"",OFFSET('Smelter Look-up'!$H$4,$V158-4,0))</f>
        <v/>
      </c>
      <c r="J158" s="184" t="str">
        <f ca="1">IF(ISERROR($V158),"",OFFSET('Smelter Look-up'!$I$4,$V158-4,0))</f>
        <v/>
      </c>
      <c r="K158" s="224"/>
      <c r="L158" s="224"/>
      <c r="M158" s="224"/>
      <c r="N158" s="224"/>
      <c r="O158" s="224" t="s">
        <v>15960</v>
      </c>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1">
      <c r="A159" s="181" t="s">
        <v>1415</v>
      </c>
      <c r="B159" s="182" t="s">
        <v>1122</v>
      </c>
      <c r="C159" s="186" t="s">
        <v>15050</v>
      </c>
      <c r="D159" s="230" t="s">
        <v>15050</v>
      </c>
      <c r="E159" s="182" t="s">
        <v>1091</v>
      </c>
      <c r="F159" s="182" t="s">
        <v>1415</v>
      </c>
      <c r="G159" s="182" t="s">
        <v>15863</v>
      </c>
      <c r="H159" s="183"/>
      <c r="I159" s="184" t="str">
        <f ca="1">IF(ISERROR($V159),"",OFFSET('Smelter Look-up'!$H$4,$V159-4,0))</f>
        <v/>
      </c>
      <c r="J159" s="184" t="str">
        <f ca="1">IF(ISERROR($V159),"",OFFSET('Smelter Look-up'!$I$4,$V159-4,0))</f>
        <v/>
      </c>
      <c r="K159" s="224"/>
      <c r="L159" s="224"/>
      <c r="M159" s="224"/>
      <c r="N159" s="224"/>
      <c r="O159" s="224" t="s">
        <v>15864</v>
      </c>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1">
      <c r="A160" s="181" t="s">
        <v>751</v>
      </c>
      <c r="B160" s="182" t="s">
        <v>1121</v>
      </c>
      <c r="C160" s="186" t="s">
        <v>1020</v>
      </c>
      <c r="D160" s="230" t="s">
        <v>1020</v>
      </c>
      <c r="E160" s="182" t="s">
        <v>1090</v>
      </c>
      <c r="F160" s="182" t="s">
        <v>751</v>
      </c>
      <c r="G160" s="182" t="s">
        <v>15863</v>
      </c>
      <c r="H160" s="183"/>
      <c r="I160" s="184" t="str">
        <f ca="1">IF(ISERROR($V160),"",OFFSET('Smelter Look-up'!$H$4,$V160-4,0))</f>
        <v/>
      </c>
      <c r="J160" s="184" t="str">
        <f ca="1">IF(ISERROR($V160),"",OFFSET('Smelter Look-up'!$I$4,$V160-4,0))</f>
        <v/>
      </c>
      <c r="K160" s="224"/>
      <c r="L160" s="224"/>
      <c r="M160" s="224"/>
      <c r="N160" s="224"/>
      <c r="O160" s="224" t="s">
        <v>15961</v>
      </c>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1">
      <c r="A161" s="181" t="s">
        <v>1418</v>
      </c>
      <c r="B161" s="182" t="s">
        <v>1122</v>
      </c>
      <c r="C161" s="186" t="s">
        <v>15094</v>
      </c>
      <c r="D161" s="230" t="s">
        <v>15094</v>
      </c>
      <c r="E161" s="182" t="s">
        <v>882</v>
      </c>
      <c r="F161" s="182" t="s">
        <v>1418</v>
      </c>
      <c r="G161" s="182" t="s">
        <v>15863</v>
      </c>
      <c r="H161" s="183"/>
      <c r="I161" s="184" t="str">
        <f ca="1">IF(ISERROR($V161),"",OFFSET('Smelter Look-up'!$H$4,$V161-4,0))</f>
        <v/>
      </c>
      <c r="J161" s="184" t="str">
        <f ca="1">IF(ISERROR($V161),"",OFFSET('Smelter Look-up'!$I$4,$V161-4,0))</f>
        <v/>
      </c>
      <c r="K161" s="224"/>
      <c r="L161" s="224"/>
      <c r="M161" s="224"/>
      <c r="N161" s="224"/>
      <c r="O161" s="224" t="s">
        <v>15962</v>
      </c>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1">
      <c r="A162" s="181" t="s">
        <v>15080</v>
      </c>
      <c r="B162" s="182" t="s">
        <v>1120</v>
      </c>
      <c r="C162" s="186" t="s">
        <v>15079</v>
      </c>
      <c r="D162" s="230" t="s">
        <v>15079</v>
      </c>
      <c r="E162" s="182" t="s">
        <v>1095</v>
      </c>
      <c r="F162" s="182" t="s">
        <v>15080</v>
      </c>
      <c r="G162" s="182" t="s">
        <v>15863</v>
      </c>
      <c r="H162" s="183"/>
      <c r="I162" s="184" t="str">
        <f ca="1">IF(ISERROR($V162),"",OFFSET('Smelter Look-up'!$H$4,$V162-4,0))</f>
        <v/>
      </c>
      <c r="J162" s="184" t="str">
        <f ca="1">IF(ISERROR($V162),"",OFFSET('Smelter Look-up'!$I$4,$V162-4,0))</f>
        <v/>
      </c>
      <c r="K162" s="224"/>
      <c r="L162" s="224"/>
      <c r="M162" s="224"/>
      <c r="N162" s="224"/>
      <c r="O162" s="224" t="s">
        <v>15963</v>
      </c>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1">
      <c r="A163" s="181" t="s">
        <v>2121</v>
      </c>
      <c r="B163" s="182" t="s">
        <v>1120</v>
      </c>
      <c r="C163" s="186" t="s">
        <v>2120</v>
      </c>
      <c r="D163" s="230" t="s">
        <v>2120</v>
      </c>
      <c r="E163" s="182" t="s">
        <v>882</v>
      </c>
      <c r="F163" s="182" t="s">
        <v>2121</v>
      </c>
      <c r="G163" s="182" t="s">
        <v>15863</v>
      </c>
      <c r="H163" s="183"/>
      <c r="I163" s="184" t="str">
        <f ca="1">IF(ISERROR($V163),"",OFFSET('Smelter Look-up'!$H$4,$V163-4,0))</f>
        <v/>
      </c>
      <c r="J163" s="184" t="str">
        <f ca="1">IF(ISERROR($V163),"",OFFSET('Smelter Look-up'!$I$4,$V163-4,0))</f>
        <v/>
      </c>
      <c r="K163" s="224"/>
      <c r="L163" s="224"/>
      <c r="M163" s="224"/>
      <c r="N163" s="224"/>
      <c r="O163" s="224" t="s">
        <v>15964</v>
      </c>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1">
      <c r="A164" s="181" t="s">
        <v>787</v>
      </c>
      <c r="B164" s="182" t="s">
        <v>1122</v>
      </c>
      <c r="C164" s="186" t="s">
        <v>15833</v>
      </c>
      <c r="D164" s="230" t="s">
        <v>15833</v>
      </c>
      <c r="E164" s="182" t="s">
        <v>2415</v>
      </c>
      <c r="F164" s="182" t="s">
        <v>787</v>
      </c>
      <c r="G164" s="182" t="s">
        <v>15863</v>
      </c>
      <c r="H164" s="183"/>
      <c r="I164" s="184" t="str">
        <f ca="1">IF(ISERROR($V164),"",OFFSET('Smelter Look-up'!$H$4,$V164-4,0))</f>
        <v/>
      </c>
      <c r="J164" s="184" t="str">
        <f ca="1">IF(ISERROR($V164),"",OFFSET('Smelter Look-up'!$I$4,$V164-4,0))</f>
        <v/>
      </c>
      <c r="K164" s="224"/>
      <c r="L164" s="224"/>
      <c r="M164" s="224"/>
      <c r="N164" s="224"/>
      <c r="O164" s="224" t="s">
        <v>15965</v>
      </c>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1">
      <c r="A165" s="181" t="s">
        <v>1612</v>
      </c>
      <c r="B165" s="182" t="s">
        <v>1119</v>
      </c>
      <c r="C165" s="186" t="s">
        <v>1611</v>
      </c>
      <c r="D165" s="230" t="s">
        <v>1611</v>
      </c>
      <c r="E165" s="182" t="s">
        <v>1090</v>
      </c>
      <c r="F165" s="182" t="s">
        <v>1612</v>
      </c>
      <c r="G165" s="182" t="s">
        <v>15863</v>
      </c>
      <c r="H165" s="183"/>
      <c r="I165" s="184" t="str">
        <f ca="1">IF(ISERROR($V165),"",OFFSET('Smelter Look-up'!$H$4,$V165-4,0))</f>
        <v/>
      </c>
      <c r="J165" s="184" t="str">
        <f ca="1">IF(ISERROR($V165),"",OFFSET('Smelter Look-up'!$I$4,$V165-4,0))</f>
        <v/>
      </c>
      <c r="K165" s="224"/>
      <c r="L165" s="224"/>
      <c r="M165" s="224"/>
      <c r="N165" s="224"/>
      <c r="O165" s="224" t="s">
        <v>15966</v>
      </c>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1">
      <c r="A166" s="181" t="s">
        <v>13839</v>
      </c>
      <c r="B166" s="182" t="s">
        <v>1119</v>
      </c>
      <c r="C166" s="186" t="s">
        <v>13824</v>
      </c>
      <c r="D166" s="230" t="s">
        <v>13824</v>
      </c>
      <c r="E166" s="182" t="s">
        <v>1096</v>
      </c>
      <c r="F166" s="182" t="s">
        <v>13839</v>
      </c>
      <c r="G166" s="182" t="s">
        <v>15863</v>
      </c>
      <c r="H166" s="183"/>
      <c r="I166" s="184" t="str">
        <f ca="1">IF(ISERROR($V166),"",OFFSET('Smelter Look-up'!$H$4,$V166-4,0))</f>
        <v/>
      </c>
      <c r="J166" s="184" t="str">
        <f ca="1">IF(ISERROR($V166),"",OFFSET('Smelter Look-up'!$I$4,$V166-4,0))</f>
        <v/>
      </c>
      <c r="K166" s="224"/>
      <c r="L166" s="224"/>
      <c r="M166" s="224"/>
      <c r="N166" s="224"/>
      <c r="O166" s="224" t="s">
        <v>15864</v>
      </c>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1">
      <c r="A167" s="181" t="s">
        <v>15504</v>
      </c>
      <c r="B167" s="182" t="s">
        <v>1120</v>
      </c>
      <c r="C167" s="186" t="s">
        <v>15503</v>
      </c>
      <c r="D167" s="230" t="s">
        <v>15503</v>
      </c>
      <c r="E167" s="182" t="s">
        <v>12957</v>
      </c>
      <c r="F167" s="182" t="s">
        <v>15504</v>
      </c>
      <c r="G167" s="182" t="s">
        <v>15863</v>
      </c>
      <c r="H167" s="183"/>
      <c r="I167" s="184" t="str">
        <f ca="1">IF(ISERROR($V167),"",OFFSET('Smelter Look-up'!$H$4,$V167-4,0))</f>
        <v/>
      </c>
      <c r="J167" s="184" t="str">
        <f ca="1">IF(ISERROR($V167),"",OFFSET('Smelter Look-up'!$I$4,$V167-4,0))</f>
        <v/>
      </c>
      <c r="K167" s="224"/>
      <c r="L167" s="224"/>
      <c r="M167" s="224"/>
      <c r="N167" s="224"/>
      <c r="O167" s="224" t="s">
        <v>15864</v>
      </c>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1">
      <c r="A168" s="181" t="s">
        <v>2261</v>
      </c>
      <c r="B168" s="182" t="s">
        <v>1120</v>
      </c>
      <c r="C168" s="186" t="s">
        <v>2318</v>
      </c>
      <c r="D168" s="230" t="s">
        <v>2318</v>
      </c>
      <c r="E168" s="182" t="s">
        <v>1090</v>
      </c>
      <c r="F168" s="182" t="s">
        <v>2261</v>
      </c>
      <c r="G168" s="182" t="s">
        <v>15863</v>
      </c>
      <c r="H168" s="183"/>
      <c r="I168" s="184" t="str">
        <f ca="1">IF(ISERROR($V168),"",OFFSET('Smelter Look-up'!$H$4,$V168-4,0))</f>
        <v/>
      </c>
      <c r="J168" s="184" t="str">
        <f ca="1">IF(ISERROR($V168),"",OFFSET('Smelter Look-up'!$I$4,$V168-4,0))</f>
        <v/>
      </c>
      <c r="K168" s="224"/>
      <c r="L168" s="224"/>
      <c r="M168" s="224"/>
      <c r="N168" s="224"/>
      <c r="O168" s="224" t="s">
        <v>1090</v>
      </c>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1">
      <c r="A169" s="181" t="s">
        <v>15471</v>
      </c>
      <c r="B169" s="182" t="s">
        <v>1122</v>
      </c>
      <c r="C169" s="186" t="s">
        <v>15470</v>
      </c>
      <c r="D169" s="230" t="s">
        <v>15470</v>
      </c>
      <c r="E169" s="182" t="s">
        <v>873</v>
      </c>
      <c r="F169" s="182" t="s">
        <v>15471</v>
      </c>
      <c r="G169" s="182" t="s">
        <v>15863</v>
      </c>
      <c r="H169" s="183"/>
      <c r="I169" s="184" t="str">
        <f ca="1">IF(ISERROR($V169),"",OFFSET('Smelter Look-up'!$H$4,$V169-4,0))</f>
        <v/>
      </c>
      <c r="J169" s="184" t="str">
        <f ca="1">IF(ISERROR($V169),"",OFFSET('Smelter Look-up'!$I$4,$V169-4,0))</f>
        <v/>
      </c>
      <c r="K169" s="224"/>
      <c r="L169" s="224"/>
      <c r="M169" s="224"/>
      <c r="N169" s="224"/>
      <c r="O169" s="224" t="s">
        <v>15864</v>
      </c>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1">
      <c r="A170" s="181" t="s">
        <v>13843</v>
      </c>
      <c r="B170" s="182" t="s">
        <v>1122</v>
      </c>
      <c r="C170" s="186" t="s">
        <v>13829</v>
      </c>
      <c r="D170" s="230" t="s">
        <v>13829</v>
      </c>
      <c r="E170" s="182" t="s">
        <v>882</v>
      </c>
      <c r="F170" s="182" t="s">
        <v>13843</v>
      </c>
      <c r="G170" s="182" t="s">
        <v>15863</v>
      </c>
      <c r="H170" s="183"/>
      <c r="I170" s="184" t="str">
        <f ca="1">IF(ISERROR($V170),"",OFFSET('Smelter Look-up'!$H$4,$V170-4,0))</f>
        <v/>
      </c>
      <c r="J170" s="184" t="str">
        <f ca="1">IF(ISERROR($V170),"",OFFSET('Smelter Look-up'!$I$4,$V170-4,0))</f>
        <v/>
      </c>
      <c r="K170" s="224"/>
      <c r="L170" s="224"/>
      <c r="M170" s="224"/>
      <c r="N170" s="224"/>
      <c r="O170" s="224" t="s">
        <v>15967</v>
      </c>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1">
      <c r="A171" s="181" t="s">
        <v>745</v>
      </c>
      <c r="B171" s="182" t="s">
        <v>1121</v>
      </c>
      <c r="C171" s="186" t="s">
        <v>44</v>
      </c>
      <c r="D171" s="230" t="s">
        <v>44</v>
      </c>
      <c r="E171" s="182" t="s">
        <v>1090</v>
      </c>
      <c r="F171" s="182" t="s">
        <v>745</v>
      </c>
      <c r="G171" s="182" t="s">
        <v>15863</v>
      </c>
      <c r="H171" s="183"/>
      <c r="I171" s="184" t="str">
        <f ca="1">IF(ISERROR($V171),"",OFFSET('Smelter Look-up'!$H$4,$V171-4,0))</f>
        <v/>
      </c>
      <c r="J171" s="184" t="str">
        <f ca="1">IF(ISERROR($V171),"",OFFSET('Smelter Look-up'!$I$4,$V171-4,0))</f>
        <v/>
      </c>
      <c r="K171" s="224"/>
      <c r="L171" s="224"/>
      <c r="M171" s="224"/>
      <c r="N171" s="224"/>
      <c r="O171" s="224" t="s">
        <v>15968</v>
      </c>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1">
      <c r="A172" s="181" t="s">
        <v>15018</v>
      </c>
      <c r="B172" s="182" t="s">
        <v>1119</v>
      </c>
      <c r="C172" s="186" t="s">
        <v>15017</v>
      </c>
      <c r="D172" s="230" t="s">
        <v>15017</v>
      </c>
      <c r="E172" s="182" t="s">
        <v>2415</v>
      </c>
      <c r="F172" s="182" t="s">
        <v>15018</v>
      </c>
      <c r="G172" s="182" t="s">
        <v>15863</v>
      </c>
      <c r="H172" s="183"/>
      <c r="I172" s="184" t="str">
        <f ca="1">IF(ISERROR($V172),"",OFFSET('Smelter Look-up'!$H$4,$V172-4,0))</f>
        <v/>
      </c>
      <c r="J172" s="184" t="str">
        <f ca="1">IF(ISERROR($V172),"",OFFSET('Smelter Look-up'!$I$4,$V172-4,0))</f>
        <v/>
      </c>
      <c r="K172" s="224"/>
      <c r="L172" s="224"/>
      <c r="M172" s="224"/>
      <c r="N172" s="224"/>
      <c r="O172" s="224" t="s">
        <v>15864</v>
      </c>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1">
      <c r="A173" s="181" t="s">
        <v>15036</v>
      </c>
      <c r="B173" s="182" t="s">
        <v>1119</v>
      </c>
      <c r="C173" s="186" t="s">
        <v>15035</v>
      </c>
      <c r="D173" s="230" t="s">
        <v>15035</v>
      </c>
      <c r="E173" s="182" t="s">
        <v>1096</v>
      </c>
      <c r="F173" s="182" t="s">
        <v>15036</v>
      </c>
      <c r="G173" s="182" t="s">
        <v>15863</v>
      </c>
      <c r="H173" s="183"/>
      <c r="I173" s="184" t="str">
        <f ca="1">IF(ISERROR($V173),"",OFFSET('Smelter Look-up'!$H$4,$V173-4,0))</f>
        <v/>
      </c>
      <c r="J173" s="184" t="str">
        <f ca="1">IF(ISERROR($V173),"",OFFSET('Smelter Look-up'!$I$4,$V173-4,0))</f>
        <v/>
      </c>
      <c r="K173" s="224"/>
      <c r="L173" s="224"/>
      <c r="M173" s="224"/>
      <c r="N173" s="224"/>
      <c r="O173" s="224" t="s">
        <v>15864</v>
      </c>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1">
      <c r="A174" s="181" t="s">
        <v>13835</v>
      </c>
      <c r="B174" s="182" t="s">
        <v>1119</v>
      </c>
      <c r="C174" s="186" t="s">
        <v>13815</v>
      </c>
      <c r="D174" s="230" t="s">
        <v>13815</v>
      </c>
      <c r="E174" s="182" t="s">
        <v>1098</v>
      </c>
      <c r="F174" s="182" t="s">
        <v>13835</v>
      </c>
      <c r="G174" s="182" t="s">
        <v>15863</v>
      </c>
      <c r="H174" s="183"/>
      <c r="I174" s="184" t="str">
        <f ca="1">IF(ISERROR($V174),"",OFFSET('Smelter Look-up'!$H$4,$V174-4,0))</f>
        <v/>
      </c>
      <c r="J174" s="184" t="str">
        <f ca="1">IF(ISERROR($V174),"",OFFSET('Smelter Look-up'!$I$4,$V174-4,0))</f>
        <v/>
      </c>
      <c r="K174" s="224"/>
      <c r="L174" s="224"/>
      <c r="M174" s="224"/>
      <c r="N174" s="224"/>
      <c r="O174" s="224" t="s">
        <v>15864</v>
      </c>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1">
      <c r="A175" s="181" t="s">
        <v>766</v>
      </c>
      <c r="B175" s="182" t="s">
        <v>1120</v>
      </c>
      <c r="C175" s="186" t="s">
        <v>811</v>
      </c>
      <c r="D175" s="230" t="s">
        <v>811</v>
      </c>
      <c r="E175" s="182" t="s">
        <v>1105</v>
      </c>
      <c r="F175" s="182" t="s">
        <v>766</v>
      </c>
      <c r="G175" s="182" t="s">
        <v>15863</v>
      </c>
      <c r="H175" s="183"/>
      <c r="I175" s="184" t="str">
        <f ca="1">IF(ISERROR($V175),"",OFFSET('Smelter Look-up'!$H$4,$V175-4,0))</f>
        <v/>
      </c>
      <c r="J175" s="184" t="str">
        <f ca="1">IF(ISERROR($V175),"",OFFSET('Smelter Look-up'!$I$4,$V175-4,0))</f>
        <v/>
      </c>
      <c r="K175" s="224"/>
      <c r="L175" s="224"/>
      <c r="M175" s="224"/>
      <c r="N175" s="224"/>
      <c r="O175" s="224" t="s">
        <v>15969</v>
      </c>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1">
      <c r="A176" s="181" t="s">
        <v>1767</v>
      </c>
      <c r="B176" s="182" t="s">
        <v>1120</v>
      </c>
      <c r="C176" s="186" t="s">
        <v>2133</v>
      </c>
      <c r="D176" s="230" t="s">
        <v>2133</v>
      </c>
      <c r="E176" s="182" t="s">
        <v>2415</v>
      </c>
      <c r="F176" s="182" t="s">
        <v>1767</v>
      </c>
      <c r="G176" s="182" t="s">
        <v>15863</v>
      </c>
      <c r="H176" s="183"/>
      <c r="I176" s="184" t="str">
        <f ca="1">IF(ISERROR($V176),"",OFFSET('Smelter Look-up'!$H$4,$V176-4,0))</f>
        <v/>
      </c>
      <c r="J176" s="184" t="str">
        <f ca="1">IF(ISERROR($V176),"",OFFSET('Smelter Look-up'!$I$4,$V176-4,0))</f>
        <v/>
      </c>
      <c r="K176" s="224"/>
      <c r="L176" s="224"/>
      <c r="M176" s="224"/>
      <c r="N176" s="224"/>
      <c r="O176" s="224" t="s">
        <v>2415</v>
      </c>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1">
      <c r="A177" s="181" t="s">
        <v>711</v>
      </c>
      <c r="B177" s="182" t="s">
        <v>1119</v>
      </c>
      <c r="C177" s="186" t="s">
        <v>2240</v>
      </c>
      <c r="D177" s="230" t="s">
        <v>2240</v>
      </c>
      <c r="E177" s="182" t="s">
        <v>873</v>
      </c>
      <c r="F177" s="182" t="s">
        <v>711</v>
      </c>
      <c r="G177" s="182" t="s">
        <v>15863</v>
      </c>
      <c r="H177" s="183"/>
      <c r="I177" s="184" t="str">
        <f ca="1">IF(ISERROR($V177),"",OFFSET('Smelter Look-up'!$H$4,$V177-4,0))</f>
        <v/>
      </c>
      <c r="J177" s="184" t="str">
        <f ca="1">IF(ISERROR($V177),"",OFFSET('Smelter Look-up'!$I$4,$V177-4,0))</f>
        <v/>
      </c>
      <c r="K177" s="224"/>
      <c r="L177" s="224"/>
      <c r="M177" s="224"/>
      <c r="N177" s="224"/>
      <c r="O177" s="224" t="s">
        <v>873</v>
      </c>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1">
      <c r="A178" s="181" t="s">
        <v>13795</v>
      </c>
      <c r="B178" s="182" t="s">
        <v>1122</v>
      </c>
      <c r="C178" s="186" t="s">
        <v>13794</v>
      </c>
      <c r="D178" s="230" t="s">
        <v>13794</v>
      </c>
      <c r="E178" s="182" t="s">
        <v>2414</v>
      </c>
      <c r="F178" s="182" t="s">
        <v>13795</v>
      </c>
      <c r="G178" s="182" t="s">
        <v>15863</v>
      </c>
      <c r="H178" s="183"/>
      <c r="I178" s="184" t="str">
        <f ca="1">IF(ISERROR($V178),"",OFFSET('Smelter Look-up'!$H$4,$V178-4,0))</f>
        <v/>
      </c>
      <c r="J178" s="184" t="str">
        <f ca="1">IF(ISERROR($V178),"",OFFSET('Smelter Look-up'!$I$4,$V178-4,0))</f>
        <v/>
      </c>
      <c r="K178" s="224"/>
      <c r="L178" s="224"/>
      <c r="M178" s="224"/>
      <c r="N178" s="224"/>
      <c r="O178" s="224" t="s">
        <v>15864</v>
      </c>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1">
      <c r="A179" s="181" t="s">
        <v>2250</v>
      </c>
      <c r="B179" s="182" t="s">
        <v>1122</v>
      </c>
      <c r="C179" s="186" t="s">
        <v>2249</v>
      </c>
      <c r="D179" s="230" t="s">
        <v>2249</v>
      </c>
      <c r="E179" s="182" t="s">
        <v>1086</v>
      </c>
      <c r="F179" s="182" t="s">
        <v>2250</v>
      </c>
      <c r="G179" s="182" t="s">
        <v>15863</v>
      </c>
      <c r="H179" s="183"/>
      <c r="I179" s="184" t="str">
        <f ca="1">IF(ISERROR($V179),"",OFFSET('Smelter Look-up'!$H$4,$V179-4,0))</f>
        <v/>
      </c>
      <c r="J179" s="184" t="str">
        <f ca="1">IF(ISERROR($V179),"",OFFSET('Smelter Look-up'!$I$4,$V179-4,0))</f>
        <v/>
      </c>
      <c r="K179" s="224"/>
      <c r="L179" s="224"/>
      <c r="M179" s="224"/>
      <c r="N179" s="224"/>
      <c r="O179" s="224" t="s">
        <v>15864</v>
      </c>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1">
      <c r="A180" s="181" t="s">
        <v>1402</v>
      </c>
      <c r="B180" s="182" t="s">
        <v>1121</v>
      </c>
      <c r="C180" s="186" t="s">
        <v>1401</v>
      </c>
      <c r="D180" s="230" t="s">
        <v>1401</v>
      </c>
      <c r="E180" s="182" t="s">
        <v>2415</v>
      </c>
      <c r="F180" s="182" t="s">
        <v>1402</v>
      </c>
      <c r="G180" s="182" t="s">
        <v>15863</v>
      </c>
      <c r="H180" s="183"/>
      <c r="I180" s="184" t="str">
        <f ca="1">IF(ISERROR($V180),"",OFFSET('Smelter Look-up'!$H$4,$V180-4,0))</f>
        <v/>
      </c>
      <c r="J180" s="184" t="str">
        <f ca="1">IF(ISERROR($V180),"",OFFSET('Smelter Look-up'!$I$4,$V180-4,0))</f>
        <v/>
      </c>
      <c r="K180" s="224"/>
      <c r="L180" s="224"/>
      <c r="M180" s="224"/>
      <c r="N180" s="224"/>
      <c r="O180" s="224" t="s">
        <v>15970</v>
      </c>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1">
      <c r="A181" s="181" t="s">
        <v>734</v>
      </c>
      <c r="B181" s="182" t="s">
        <v>1119</v>
      </c>
      <c r="C181" s="186" t="s">
        <v>2316</v>
      </c>
      <c r="D181" s="230" t="s">
        <v>2316</v>
      </c>
      <c r="E181" s="182" t="s">
        <v>1088</v>
      </c>
      <c r="F181" s="182" t="s">
        <v>734</v>
      </c>
      <c r="G181" s="182" t="s">
        <v>15863</v>
      </c>
      <c r="H181" s="183"/>
      <c r="I181" s="184" t="str">
        <f ca="1">IF(ISERROR($V181),"",OFFSET('Smelter Look-up'!$H$4,$V181-4,0))</f>
        <v/>
      </c>
      <c r="J181" s="184" t="str">
        <f ca="1">IF(ISERROR($V181),"",OFFSET('Smelter Look-up'!$I$4,$V181-4,0))</f>
        <v/>
      </c>
      <c r="K181" s="224"/>
      <c r="L181" s="224"/>
      <c r="M181" s="224"/>
      <c r="N181" s="224"/>
      <c r="O181" s="224" t="s">
        <v>15971</v>
      </c>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1">
      <c r="A182" s="181" t="s">
        <v>1414</v>
      </c>
      <c r="B182" s="182" t="s">
        <v>1122</v>
      </c>
      <c r="C182" s="186" t="s">
        <v>2518</v>
      </c>
      <c r="D182" s="230" t="s">
        <v>2518</v>
      </c>
      <c r="E182" s="182" t="s">
        <v>1091</v>
      </c>
      <c r="F182" s="182" t="s">
        <v>1414</v>
      </c>
      <c r="G182" s="182" t="s">
        <v>15863</v>
      </c>
      <c r="H182" s="183"/>
      <c r="I182" s="184" t="str">
        <f ca="1">IF(ISERROR($V182),"",OFFSET('Smelter Look-up'!$H$4,$V182-4,0))</f>
        <v/>
      </c>
      <c r="J182" s="184" t="str">
        <f ca="1">IF(ISERROR($V182),"",OFFSET('Smelter Look-up'!$I$4,$V182-4,0))</f>
        <v/>
      </c>
      <c r="K182" s="224"/>
      <c r="L182" s="224"/>
      <c r="M182" s="224"/>
      <c r="N182" s="224"/>
      <c r="O182" s="224" t="s">
        <v>15972</v>
      </c>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1">
      <c r="A183" s="181" t="s">
        <v>15455</v>
      </c>
      <c r="B183" s="182" t="s">
        <v>1120</v>
      </c>
      <c r="C183" s="186" t="s">
        <v>15454</v>
      </c>
      <c r="D183" s="230" t="s">
        <v>15454</v>
      </c>
      <c r="E183" s="182" t="s">
        <v>1095</v>
      </c>
      <c r="F183" s="182" t="s">
        <v>15455</v>
      </c>
      <c r="G183" s="182" t="s">
        <v>15863</v>
      </c>
      <c r="H183" s="183"/>
      <c r="I183" s="184" t="str">
        <f ca="1">IF(ISERROR($V183),"",OFFSET('Smelter Look-up'!$H$4,$V183-4,0))</f>
        <v/>
      </c>
      <c r="J183" s="184" t="str">
        <f ca="1">IF(ISERROR($V183),"",OFFSET('Smelter Look-up'!$I$4,$V183-4,0))</f>
        <v/>
      </c>
      <c r="K183" s="224"/>
      <c r="L183" s="224"/>
      <c r="M183" s="224"/>
      <c r="N183" s="224"/>
      <c r="O183" s="224" t="s">
        <v>15864</v>
      </c>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1">
      <c r="A184" s="181" t="s">
        <v>1392</v>
      </c>
      <c r="B184" s="182" t="s">
        <v>1120</v>
      </c>
      <c r="C184" s="186" t="s">
        <v>1391</v>
      </c>
      <c r="D184" s="230" t="s">
        <v>1391</v>
      </c>
      <c r="E184" s="182" t="s">
        <v>1095</v>
      </c>
      <c r="F184" s="182" t="s">
        <v>1392</v>
      </c>
      <c r="G184" s="182" t="s">
        <v>15863</v>
      </c>
      <c r="H184" s="183"/>
      <c r="I184" s="184" t="str">
        <f ca="1">IF(ISERROR($V184),"",OFFSET('Smelter Look-up'!$H$4,$V184-4,0))</f>
        <v/>
      </c>
      <c r="J184" s="184" t="str">
        <f ca="1">IF(ISERROR($V184),"",OFFSET('Smelter Look-up'!$I$4,$V184-4,0))</f>
        <v/>
      </c>
      <c r="K184" s="224"/>
      <c r="L184" s="224"/>
      <c r="M184" s="224"/>
      <c r="N184" s="224"/>
      <c r="O184" s="224" t="s">
        <v>15973</v>
      </c>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1">
      <c r="A185" s="181" t="s">
        <v>13153</v>
      </c>
      <c r="B185" s="182" t="s">
        <v>1119</v>
      </c>
      <c r="C185" s="186" t="s">
        <v>13152</v>
      </c>
      <c r="D185" s="230" t="s">
        <v>13152</v>
      </c>
      <c r="E185" s="182" t="s">
        <v>1090</v>
      </c>
      <c r="F185" s="182" t="s">
        <v>13153</v>
      </c>
      <c r="G185" s="182" t="s">
        <v>15863</v>
      </c>
      <c r="H185" s="183"/>
      <c r="I185" s="184" t="str">
        <f ca="1">IF(ISERROR($V185),"",OFFSET('Smelter Look-up'!$H$4,$V185-4,0))</f>
        <v/>
      </c>
      <c r="J185" s="184" t="str">
        <f ca="1">IF(ISERROR($V185),"",OFFSET('Smelter Look-up'!$I$4,$V185-4,0))</f>
        <v/>
      </c>
      <c r="K185" s="224"/>
      <c r="L185" s="224"/>
      <c r="M185" s="224"/>
      <c r="N185" s="224"/>
      <c r="O185" s="224" t="s">
        <v>15864</v>
      </c>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1">
      <c r="A186" s="181" t="s">
        <v>782</v>
      </c>
      <c r="B186" s="182" t="s">
        <v>1120</v>
      </c>
      <c r="C186" s="186" t="s">
        <v>15436</v>
      </c>
      <c r="D186" s="230" t="s">
        <v>15436</v>
      </c>
      <c r="E186" s="182" t="s">
        <v>1090</v>
      </c>
      <c r="F186" s="182" t="s">
        <v>782</v>
      </c>
      <c r="G186" s="182" t="s">
        <v>15863</v>
      </c>
      <c r="H186" s="183"/>
      <c r="I186" s="184" t="str">
        <f ca="1">IF(ISERROR($V186),"",OFFSET('Smelter Look-up'!$H$4,$V186-4,0))</f>
        <v/>
      </c>
      <c r="J186" s="184" t="str">
        <f ca="1">IF(ISERROR($V186),"",OFFSET('Smelter Look-up'!$I$4,$V186-4,0))</f>
        <v/>
      </c>
      <c r="K186" s="224"/>
      <c r="L186" s="224"/>
      <c r="M186" s="224"/>
      <c r="N186" s="224"/>
      <c r="O186" s="224" t="s">
        <v>15974</v>
      </c>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1">
      <c r="A187" s="181" t="s">
        <v>15491</v>
      </c>
      <c r="B187" s="182" t="s">
        <v>1119</v>
      </c>
      <c r="C187" s="186" t="s">
        <v>15490</v>
      </c>
      <c r="D187" s="230" t="s">
        <v>15490</v>
      </c>
      <c r="E187" s="182" t="s">
        <v>1082</v>
      </c>
      <c r="F187" s="182" t="s">
        <v>15491</v>
      </c>
      <c r="G187" s="182" t="s">
        <v>15863</v>
      </c>
      <c r="H187" s="183"/>
      <c r="I187" s="184" t="str">
        <f ca="1">IF(ISERROR($V187),"",OFFSET('Smelter Look-up'!$H$4,$V187-4,0))</f>
        <v/>
      </c>
      <c r="J187" s="184" t="str">
        <f ca="1">IF(ISERROR($V187),"",OFFSET('Smelter Look-up'!$I$4,$V187-4,0))</f>
        <v/>
      </c>
      <c r="K187" s="224"/>
      <c r="L187" s="224"/>
      <c r="M187" s="224"/>
      <c r="N187" s="224"/>
      <c r="O187" s="224" t="s">
        <v>15864</v>
      </c>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1">
      <c r="A188" s="181" t="s">
        <v>15435</v>
      </c>
      <c r="B188" s="182" t="s">
        <v>1120</v>
      </c>
      <c r="C188" s="186" t="s">
        <v>15434</v>
      </c>
      <c r="D188" s="230" t="s">
        <v>15434</v>
      </c>
      <c r="E188" s="182" t="s">
        <v>1095</v>
      </c>
      <c r="F188" s="182" t="s">
        <v>15435</v>
      </c>
      <c r="G188" s="182" t="s">
        <v>15863</v>
      </c>
      <c r="H188" s="183"/>
      <c r="I188" s="184" t="str">
        <f ca="1">IF(ISERROR($V188),"",OFFSET('Smelter Look-up'!$H$4,$V188-4,0))</f>
        <v/>
      </c>
      <c r="J188" s="184" t="str">
        <f ca="1">IF(ISERROR($V188),"",OFFSET('Smelter Look-up'!$I$4,$V188-4,0))</f>
        <v/>
      </c>
      <c r="K188" s="224"/>
      <c r="L188" s="224"/>
      <c r="M188" s="224"/>
      <c r="N188" s="224"/>
      <c r="O188" s="224" t="s">
        <v>15975</v>
      </c>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1">
      <c r="A189" s="181" t="s">
        <v>15068</v>
      </c>
      <c r="B189" s="182" t="s">
        <v>1120</v>
      </c>
      <c r="C189" s="186" t="s">
        <v>15067</v>
      </c>
      <c r="D189" s="230" t="s">
        <v>15067</v>
      </c>
      <c r="E189" s="182" t="s">
        <v>1086</v>
      </c>
      <c r="F189" s="182" t="s">
        <v>15068</v>
      </c>
      <c r="G189" s="182" t="s">
        <v>15863</v>
      </c>
      <c r="H189" s="183"/>
      <c r="I189" s="184" t="str">
        <f ca="1">IF(ISERROR($V189),"",OFFSET('Smelter Look-up'!$H$4,$V189-4,0))</f>
        <v/>
      </c>
      <c r="J189" s="184" t="str">
        <f ca="1">IF(ISERROR($V189),"",OFFSET('Smelter Look-up'!$I$4,$V189-4,0))</f>
        <v/>
      </c>
      <c r="K189" s="224"/>
      <c r="L189" s="224"/>
      <c r="M189" s="224"/>
      <c r="N189" s="224"/>
      <c r="O189" s="224" t="s">
        <v>15864</v>
      </c>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1">
      <c r="A190" s="181" t="s">
        <v>735</v>
      </c>
      <c r="B190" s="182" t="s">
        <v>1119</v>
      </c>
      <c r="C190" s="186" t="s">
        <v>2471</v>
      </c>
      <c r="D190" s="230" t="s">
        <v>2471</v>
      </c>
      <c r="E190" s="182" t="s">
        <v>1083</v>
      </c>
      <c r="F190" s="182" t="s">
        <v>735</v>
      </c>
      <c r="G190" s="182" t="s">
        <v>15863</v>
      </c>
      <c r="H190" s="183"/>
      <c r="I190" s="184" t="str">
        <f ca="1">IF(ISERROR($V190),"",OFFSET('Smelter Look-up'!$H$4,$V190-4,0))</f>
        <v/>
      </c>
      <c r="J190" s="184" t="str">
        <f ca="1">IF(ISERROR($V190),"",OFFSET('Smelter Look-up'!$I$4,$V190-4,0))</f>
        <v/>
      </c>
      <c r="K190" s="224"/>
      <c r="L190" s="224"/>
      <c r="M190" s="224"/>
      <c r="N190" s="224"/>
      <c r="O190" s="224" t="s">
        <v>15976</v>
      </c>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1">
      <c r="A191" s="181" t="s">
        <v>1397</v>
      </c>
      <c r="B191" s="182" t="s">
        <v>1119</v>
      </c>
      <c r="C191" s="186" t="s">
        <v>1396</v>
      </c>
      <c r="D191" s="230" t="s">
        <v>1396</v>
      </c>
      <c r="E191" s="182" t="s">
        <v>1101</v>
      </c>
      <c r="F191" s="182" t="s">
        <v>1397</v>
      </c>
      <c r="G191" s="182" t="s">
        <v>15863</v>
      </c>
      <c r="H191" s="183"/>
      <c r="I191" s="184" t="str">
        <f ca="1">IF(ISERROR($V191),"",OFFSET('Smelter Look-up'!$H$4,$V191-4,0))</f>
        <v/>
      </c>
      <c r="J191" s="184" t="str">
        <f ca="1">IF(ISERROR($V191),"",OFFSET('Smelter Look-up'!$I$4,$V191-4,0))</f>
        <v/>
      </c>
      <c r="K191" s="224"/>
      <c r="L191" s="224"/>
      <c r="M191" s="224"/>
      <c r="N191" s="224"/>
      <c r="O191" s="224" t="s">
        <v>15977</v>
      </c>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1">
      <c r="A192" s="181" t="s">
        <v>1314</v>
      </c>
      <c r="B192" s="182" t="s">
        <v>1120</v>
      </c>
      <c r="C192" s="186" t="s">
        <v>2322</v>
      </c>
      <c r="D192" s="230" t="s">
        <v>2322</v>
      </c>
      <c r="E192" s="182" t="s">
        <v>1086</v>
      </c>
      <c r="F192" s="182" t="s">
        <v>1314</v>
      </c>
      <c r="G192" s="182" t="s">
        <v>15863</v>
      </c>
      <c r="H192" s="183"/>
      <c r="I192" s="184" t="str">
        <f ca="1">IF(ISERROR($V192),"",OFFSET('Smelter Look-up'!$H$4,$V192-4,0))</f>
        <v/>
      </c>
      <c r="J192" s="184" t="str">
        <f ca="1">IF(ISERROR($V192),"",OFFSET('Smelter Look-up'!$I$4,$V192-4,0))</f>
        <v/>
      </c>
      <c r="K192" s="224"/>
      <c r="L192" s="224"/>
      <c r="M192" s="224"/>
      <c r="N192" s="224"/>
      <c r="O192" s="224" t="s">
        <v>15978</v>
      </c>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1">
      <c r="A193" s="181" t="s">
        <v>754</v>
      </c>
      <c r="B193" s="182" t="s">
        <v>1121</v>
      </c>
      <c r="C193" s="186" t="s">
        <v>1366</v>
      </c>
      <c r="D193" s="230" t="s">
        <v>1366</v>
      </c>
      <c r="E193" s="182" t="s">
        <v>873</v>
      </c>
      <c r="F193" s="182" t="s">
        <v>754</v>
      </c>
      <c r="G193" s="182" t="s">
        <v>15863</v>
      </c>
      <c r="H193" s="183"/>
      <c r="I193" s="184" t="str">
        <f ca="1">IF(ISERROR($V193),"",OFFSET('Smelter Look-up'!$H$4,$V193-4,0))</f>
        <v/>
      </c>
      <c r="J193" s="184" t="str">
        <f ca="1">IF(ISERROR($V193),"",OFFSET('Smelter Look-up'!$I$4,$V193-4,0))</f>
        <v/>
      </c>
      <c r="K193" s="224"/>
      <c r="L193" s="224"/>
      <c r="M193" s="224"/>
      <c r="N193" s="224"/>
      <c r="O193" s="224" t="s">
        <v>15979</v>
      </c>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1">
      <c r="A194" s="181" t="s">
        <v>750</v>
      </c>
      <c r="B194" s="182" t="s">
        <v>1121</v>
      </c>
      <c r="C194" s="186" t="s">
        <v>46</v>
      </c>
      <c r="D194" s="230" t="s">
        <v>46</v>
      </c>
      <c r="E194" s="182" t="s">
        <v>1093</v>
      </c>
      <c r="F194" s="182" t="s">
        <v>750</v>
      </c>
      <c r="G194" s="182" t="s">
        <v>15863</v>
      </c>
      <c r="H194" s="183"/>
      <c r="I194" s="184" t="str">
        <f ca="1">IF(ISERROR($V194),"",OFFSET('Smelter Look-up'!$H$4,$V194-4,0))</f>
        <v/>
      </c>
      <c r="J194" s="184" t="str">
        <f ca="1">IF(ISERROR($V194),"",OFFSET('Smelter Look-up'!$I$4,$V194-4,0))</f>
        <v/>
      </c>
      <c r="K194" s="224"/>
      <c r="L194" s="224"/>
      <c r="M194" s="224"/>
      <c r="N194" s="224"/>
      <c r="O194" s="224" t="s">
        <v>15980</v>
      </c>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1">
      <c r="A195" s="181" t="s">
        <v>15446</v>
      </c>
      <c r="B195" s="182" t="s">
        <v>1120</v>
      </c>
      <c r="C195" s="186" t="s">
        <v>15445</v>
      </c>
      <c r="D195" s="230" t="s">
        <v>15445</v>
      </c>
      <c r="E195" s="182" t="s">
        <v>1095</v>
      </c>
      <c r="F195" s="182" t="s">
        <v>15446</v>
      </c>
      <c r="G195" s="182" t="s">
        <v>15863</v>
      </c>
      <c r="H195" s="183"/>
      <c r="I195" s="184" t="str">
        <f ca="1">IF(ISERROR($V195),"",OFFSET('Smelter Look-up'!$H$4,$V195-4,0))</f>
        <v/>
      </c>
      <c r="J195" s="184" t="str">
        <f ca="1">IF(ISERROR($V195),"",OFFSET('Smelter Look-up'!$I$4,$V195-4,0))</f>
        <v/>
      </c>
      <c r="K195" s="224"/>
      <c r="L195" s="224"/>
      <c r="M195" s="224"/>
      <c r="N195" s="224"/>
      <c r="O195" s="224" t="s">
        <v>15981</v>
      </c>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1">
      <c r="A196" s="181" t="s">
        <v>661</v>
      </c>
      <c r="B196" s="182" t="s">
        <v>1119</v>
      </c>
      <c r="C196" s="186" t="s">
        <v>2476</v>
      </c>
      <c r="D196" s="230" t="s">
        <v>2476</v>
      </c>
      <c r="E196" s="182" t="s">
        <v>1088</v>
      </c>
      <c r="F196" s="182" t="s">
        <v>661</v>
      </c>
      <c r="G196" s="182" t="s">
        <v>15863</v>
      </c>
      <c r="H196" s="183"/>
      <c r="I196" s="184" t="str">
        <f ca="1">IF(ISERROR($V196),"",OFFSET('Smelter Look-up'!$H$4,$V196-4,0))</f>
        <v/>
      </c>
      <c r="J196" s="184" t="str">
        <f ca="1">IF(ISERROR($V196),"",OFFSET('Smelter Look-up'!$I$4,$V196-4,0))</f>
        <v/>
      </c>
      <c r="K196" s="224"/>
      <c r="L196" s="224"/>
      <c r="M196" s="224"/>
      <c r="N196" s="224"/>
      <c r="O196" s="224" t="s">
        <v>15982</v>
      </c>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1">
      <c r="A197" s="181" t="s">
        <v>701</v>
      </c>
      <c r="B197" s="182" t="s">
        <v>1119</v>
      </c>
      <c r="C197" s="186" t="s">
        <v>2288</v>
      </c>
      <c r="D197" s="230" t="s">
        <v>2288</v>
      </c>
      <c r="E197" s="182" t="s">
        <v>1088</v>
      </c>
      <c r="F197" s="182" t="s">
        <v>701</v>
      </c>
      <c r="G197" s="182" t="s">
        <v>15863</v>
      </c>
      <c r="H197" s="183"/>
      <c r="I197" s="184" t="str">
        <f ca="1">IF(ISERROR($V197),"",OFFSET('Smelter Look-up'!$H$4,$V197-4,0))</f>
        <v/>
      </c>
      <c r="J197" s="184" t="str">
        <f ca="1">IF(ISERROR($V197),"",OFFSET('Smelter Look-up'!$I$4,$V197-4,0))</f>
        <v/>
      </c>
      <c r="K197" s="224"/>
      <c r="L197" s="224"/>
      <c r="M197" s="224"/>
      <c r="N197" s="224"/>
      <c r="O197" s="224" t="s">
        <v>15983</v>
      </c>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1">
      <c r="A198" s="181" t="s">
        <v>2188</v>
      </c>
      <c r="B198" s="182" t="s">
        <v>1119</v>
      </c>
      <c r="C198" s="186" t="s">
        <v>2186</v>
      </c>
      <c r="D198" s="230" t="s">
        <v>2186</v>
      </c>
      <c r="E198" s="182" t="s">
        <v>1091</v>
      </c>
      <c r="F198" s="182" t="s">
        <v>2188</v>
      </c>
      <c r="G198" s="182" t="s">
        <v>15863</v>
      </c>
      <c r="H198" s="183"/>
      <c r="I198" s="184" t="str">
        <f ca="1">IF(ISERROR($V198),"",OFFSET('Smelter Look-up'!$H$4,$V198-4,0))</f>
        <v/>
      </c>
      <c r="J198" s="184" t="str">
        <f ca="1">IF(ISERROR($V198),"",OFFSET('Smelter Look-up'!$I$4,$V198-4,0))</f>
        <v/>
      </c>
      <c r="K198" s="224"/>
      <c r="L198" s="224"/>
      <c r="M198" s="224"/>
      <c r="N198" s="224"/>
      <c r="O198" s="224" t="s">
        <v>1091</v>
      </c>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1">
      <c r="A199" s="181" t="s">
        <v>15811</v>
      </c>
      <c r="B199" s="182" t="s">
        <v>1120</v>
      </c>
      <c r="C199" s="186" t="s">
        <v>15810</v>
      </c>
      <c r="D199" s="230" t="s">
        <v>15810</v>
      </c>
      <c r="E199" s="182" t="s">
        <v>1090</v>
      </c>
      <c r="F199" s="182" t="s">
        <v>15811</v>
      </c>
      <c r="G199" s="182" t="s">
        <v>15863</v>
      </c>
      <c r="H199" s="183"/>
      <c r="I199" s="184" t="str">
        <f ca="1">IF(ISERROR($V199),"",OFFSET('Smelter Look-up'!$H$4,$V199-4,0))</f>
        <v/>
      </c>
      <c r="J199" s="184" t="str">
        <f ca="1">IF(ISERROR($V199),"",OFFSET('Smelter Look-up'!$I$4,$V199-4,0))</f>
        <v/>
      </c>
      <c r="K199" s="224"/>
      <c r="L199" s="224"/>
      <c r="M199" s="224"/>
      <c r="N199" s="224"/>
      <c r="O199" s="224" t="s">
        <v>15864</v>
      </c>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1">
      <c r="A200" s="181" t="s">
        <v>707</v>
      </c>
      <c r="B200" s="182" t="s">
        <v>1119</v>
      </c>
      <c r="C200" s="186" t="s">
        <v>12409</v>
      </c>
      <c r="D200" s="230" t="s">
        <v>12409</v>
      </c>
      <c r="E200" s="182" t="s">
        <v>879</v>
      </c>
      <c r="F200" s="182" t="s">
        <v>707</v>
      </c>
      <c r="G200" s="182" t="s">
        <v>15863</v>
      </c>
      <c r="H200" s="183"/>
      <c r="I200" s="184" t="str">
        <f ca="1">IF(ISERROR($V200),"",OFFSET('Smelter Look-up'!$H$4,$V200-4,0))</f>
        <v/>
      </c>
      <c r="J200" s="184" t="str">
        <f ca="1">IF(ISERROR($V200),"",OFFSET('Smelter Look-up'!$I$4,$V200-4,0))</f>
        <v/>
      </c>
      <c r="K200" s="224"/>
      <c r="L200" s="224"/>
      <c r="M200" s="224"/>
      <c r="N200" s="224"/>
      <c r="O200" s="224" t="s">
        <v>15984</v>
      </c>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1">
      <c r="A201" s="181" t="s">
        <v>2271</v>
      </c>
      <c r="B201" s="182" t="s">
        <v>1119</v>
      </c>
      <c r="C201" s="186" t="s">
        <v>2270</v>
      </c>
      <c r="D201" s="230" t="s">
        <v>2270</v>
      </c>
      <c r="E201" s="182" t="s">
        <v>883</v>
      </c>
      <c r="F201" s="182" t="s">
        <v>2271</v>
      </c>
      <c r="G201" s="182" t="s">
        <v>15863</v>
      </c>
      <c r="H201" s="183"/>
      <c r="I201" s="184" t="str">
        <f ca="1">IF(ISERROR($V201),"",OFFSET('Smelter Look-up'!$H$4,$V201-4,0))</f>
        <v/>
      </c>
      <c r="J201" s="184" t="str">
        <f ca="1">IF(ISERROR($V201),"",OFFSET('Smelter Look-up'!$I$4,$V201-4,0))</f>
        <v/>
      </c>
      <c r="K201" s="224"/>
      <c r="L201" s="224"/>
      <c r="M201" s="224"/>
      <c r="N201" s="224"/>
      <c r="O201" s="224" t="s">
        <v>15864</v>
      </c>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1">
      <c r="A202" s="181" t="s">
        <v>15468</v>
      </c>
      <c r="B202" s="182" t="s">
        <v>1122</v>
      </c>
      <c r="C202" s="186" t="s">
        <v>15467</v>
      </c>
      <c r="D202" s="230" t="s">
        <v>15467</v>
      </c>
      <c r="E202" s="182" t="s">
        <v>1101</v>
      </c>
      <c r="F202" s="182" t="s">
        <v>15468</v>
      </c>
      <c r="G202" s="182" t="s">
        <v>15863</v>
      </c>
      <c r="H202" s="183"/>
      <c r="I202" s="184" t="str">
        <f ca="1">IF(ISERROR($V202),"",OFFSET('Smelter Look-up'!$H$4,$V202-4,0))</f>
        <v/>
      </c>
      <c r="J202" s="184" t="str">
        <f ca="1">IF(ISERROR($V202),"",OFFSET('Smelter Look-up'!$I$4,$V202-4,0))</f>
        <v/>
      </c>
      <c r="K202" s="224"/>
      <c r="L202" s="224"/>
      <c r="M202" s="224"/>
      <c r="N202" s="224"/>
      <c r="O202" s="224" t="s">
        <v>15864</v>
      </c>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1">
      <c r="A203" s="181" t="s">
        <v>694</v>
      </c>
      <c r="B203" s="182" t="s">
        <v>1119</v>
      </c>
      <c r="C203" s="186" t="s">
        <v>15985</v>
      </c>
      <c r="D203" s="230" t="s">
        <v>15985</v>
      </c>
      <c r="E203" s="182" t="s">
        <v>1101</v>
      </c>
      <c r="F203" s="182" t="s">
        <v>694</v>
      </c>
      <c r="G203" s="182" t="s">
        <v>15863</v>
      </c>
      <c r="H203" s="183"/>
      <c r="I203" s="184" t="str">
        <f ca="1">IF(ISERROR($V203),"",OFFSET('Smelter Look-up'!$H$4,$V203-4,0))</f>
        <v/>
      </c>
      <c r="J203" s="184" t="str">
        <f ca="1">IF(ISERROR($V203),"",OFFSET('Smelter Look-up'!$I$4,$V203-4,0))</f>
        <v/>
      </c>
      <c r="K203" s="224"/>
      <c r="L203" s="224"/>
      <c r="M203" s="224"/>
      <c r="N203" s="224"/>
      <c r="O203" s="224" t="s">
        <v>15986</v>
      </c>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1">
      <c r="A204" s="181" t="s">
        <v>15495</v>
      </c>
      <c r="B204" s="182" t="s">
        <v>1121</v>
      </c>
      <c r="C204" s="186" t="s">
        <v>15494</v>
      </c>
      <c r="D204" s="230" t="s">
        <v>15494</v>
      </c>
      <c r="E204" s="182" t="s">
        <v>13082</v>
      </c>
      <c r="F204" s="182" t="s">
        <v>15495</v>
      </c>
      <c r="G204" s="182" t="s">
        <v>15863</v>
      </c>
      <c r="H204" s="183"/>
      <c r="I204" s="184" t="str">
        <f ca="1">IF(ISERROR($V204),"",OFFSET('Smelter Look-up'!$H$4,$V204-4,0))</f>
        <v/>
      </c>
      <c r="J204" s="184" t="str">
        <f ca="1">IF(ISERROR($V204),"",OFFSET('Smelter Look-up'!$I$4,$V204-4,0))</f>
        <v/>
      </c>
      <c r="K204" s="224"/>
      <c r="L204" s="224"/>
      <c r="M204" s="224"/>
      <c r="N204" s="224"/>
      <c r="O204" s="224" t="s">
        <v>15864</v>
      </c>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1">
      <c r="A205" s="181" t="s">
        <v>15801</v>
      </c>
      <c r="B205" s="182" t="s">
        <v>1121</v>
      </c>
      <c r="C205" s="186" t="s">
        <v>15800</v>
      </c>
      <c r="D205" s="230" t="s">
        <v>15800</v>
      </c>
      <c r="E205" s="182" t="s">
        <v>1090</v>
      </c>
      <c r="F205" s="182" t="s">
        <v>15801</v>
      </c>
      <c r="G205" s="182" t="s">
        <v>15863</v>
      </c>
      <c r="H205" s="183"/>
      <c r="I205" s="184" t="str">
        <f ca="1">IF(ISERROR($V205),"",OFFSET('Smelter Look-up'!$H$4,$V205-4,0))</f>
        <v/>
      </c>
      <c r="J205" s="184" t="str">
        <f ca="1">IF(ISERROR($V205),"",OFFSET('Smelter Look-up'!$I$4,$V205-4,0))</f>
        <v/>
      </c>
      <c r="K205" s="224"/>
      <c r="L205" s="224"/>
      <c r="M205" s="224"/>
      <c r="N205" s="224"/>
      <c r="O205" s="224" t="s">
        <v>15987</v>
      </c>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1">
      <c r="A206" s="181" t="s">
        <v>13771</v>
      </c>
      <c r="B206" s="182" t="s">
        <v>1119</v>
      </c>
      <c r="C206" s="186" t="s">
        <v>13770</v>
      </c>
      <c r="D206" s="230" t="s">
        <v>13770</v>
      </c>
      <c r="E206" s="182" t="s">
        <v>1090</v>
      </c>
      <c r="F206" s="182" t="s">
        <v>13771</v>
      </c>
      <c r="G206" s="182" t="s">
        <v>15863</v>
      </c>
      <c r="H206" s="183"/>
      <c r="I206" s="184" t="str">
        <f ca="1">IF(ISERROR($V206),"",OFFSET('Smelter Look-up'!$H$4,$V206-4,0))</f>
        <v/>
      </c>
      <c r="J206" s="184" t="str">
        <f ca="1">IF(ISERROR($V206),"",OFFSET('Smelter Look-up'!$I$4,$V206-4,0))</f>
        <v/>
      </c>
      <c r="K206" s="224"/>
      <c r="L206" s="224"/>
      <c r="M206" s="224"/>
      <c r="N206" s="224"/>
      <c r="O206" s="224" t="s">
        <v>15864</v>
      </c>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1">
      <c r="A207" s="181" t="s">
        <v>658</v>
      </c>
      <c r="B207" s="182" t="s">
        <v>1119</v>
      </c>
      <c r="C207" s="186" t="s">
        <v>657</v>
      </c>
      <c r="D207" s="230" t="s">
        <v>657</v>
      </c>
      <c r="E207" s="182" t="s">
        <v>1091</v>
      </c>
      <c r="F207" s="182" t="s">
        <v>658</v>
      </c>
      <c r="G207" s="182" t="s">
        <v>15863</v>
      </c>
      <c r="H207" s="183"/>
      <c r="I207" s="184" t="str">
        <f ca="1">IF(ISERROR($V207),"",OFFSET('Smelter Look-up'!$H$4,$V207-4,0))</f>
        <v/>
      </c>
      <c r="J207" s="184" t="str">
        <f ca="1">IF(ISERROR($V207),"",OFFSET('Smelter Look-up'!$I$4,$V207-4,0))</f>
        <v/>
      </c>
      <c r="K207" s="224"/>
      <c r="L207" s="224"/>
      <c r="M207" s="224"/>
      <c r="N207" s="224"/>
      <c r="O207" s="224" t="s">
        <v>15988</v>
      </c>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1">
      <c r="A208" s="181" t="s">
        <v>15422</v>
      </c>
      <c r="B208" s="182" t="s">
        <v>1119</v>
      </c>
      <c r="C208" s="186" t="s">
        <v>15421</v>
      </c>
      <c r="D208" s="230" t="s">
        <v>15421</v>
      </c>
      <c r="E208" s="182" t="s">
        <v>1090</v>
      </c>
      <c r="F208" s="182" t="s">
        <v>15422</v>
      </c>
      <c r="G208" s="182" t="s">
        <v>15863</v>
      </c>
      <c r="H208" s="183"/>
      <c r="I208" s="184" t="str">
        <f ca="1">IF(ISERROR($V208),"",OFFSET('Smelter Look-up'!$H$4,$V208-4,0))</f>
        <v/>
      </c>
      <c r="J208" s="184" t="str">
        <f ca="1">IF(ISERROR($V208),"",OFFSET('Smelter Look-up'!$I$4,$V208-4,0))</f>
        <v/>
      </c>
      <c r="K208" s="224"/>
      <c r="L208" s="224"/>
      <c r="M208" s="224"/>
      <c r="N208" s="224"/>
      <c r="O208" s="224" t="s">
        <v>15864</v>
      </c>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1">
      <c r="A209" s="181" t="s">
        <v>15063</v>
      </c>
      <c r="B209" s="182" t="s">
        <v>1120</v>
      </c>
      <c r="C209" s="186" t="s">
        <v>15062</v>
      </c>
      <c r="D209" s="230" t="s">
        <v>15062</v>
      </c>
      <c r="E209" s="182" t="s">
        <v>1095</v>
      </c>
      <c r="F209" s="182" t="s">
        <v>15063</v>
      </c>
      <c r="G209" s="182" t="s">
        <v>15863</v>
      </c>
      <c r="H209" s="183"/>
      <c r="I209" s="184" t="str">
        <f ca="1">IF(ISERROR($V209),"",OFFSET('Smelter Look-up'!$H$4,$V209-4,0))</f>
        <v/>
      </c>
      <c r="J209" s="184" t="str">
        <f ca="1">IF(ISERROR($V209),"",OFFSET('Smelter Look-up'!$I$4,$V209-4,0))</f>
        <v/>
      </c>
      <c r="K209" s="224"/>
      <c r="L209" s="224"/>
      <c r="M209" s="224"/>
      <c r="N209" s="224"/>
      <c r="O209" s="224" t="s">
        <v>15989</v>
      </c>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1">
      <c r="A210" s="181" t="s">
        <v>758</v>
      </c>
      <c r="B210" s="182" t="s">
        <v>1120</v>
      </c>
      <c r="C210" s="186" t="s">
        <v>47</v>
      </c>
      <c r="D210" s="230" t="s">
        <v>47</v>
      </c>
      <c r="E210" s="182" t="s">
        <v>2415</v>
      </c>
      <c r="F210" s="182" t="s">
        <v>758</v>
      </c>
      <c r="G210" s="182" t="s">
        <v>15863</v>
      </c>
      <c r="H210" s="183"/>
      <c r="I210" s="184" t="str">
        <f ca="1">IF(ISERROR($V210),"",OFFSET('Smelter Look-up'!$H$4,$V210-4,0))</f>
        <v/>
      </c>
      <c r="J210" s="184" t="str">
        <f ca="1">IF(ISERROR($V210),"",OFFSET('Smelter Look-up'!$I$4,$V210-4,0))</f>
        <v/>
      </c>
      <c r="K210" s="224"/>
      <c r="L210" s="224"/>
      <c r="M210" s="224"/>
      <c r="N210" s="224"/>
      <c r="O210" s="224" t="s">
        <v>15990</v>
      </c>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1">
      <c r="A211" s="181" t="s">
        <v>757</v>
      </c>
      <c r="B211" s="182" t="s">
        <v>1121</v>
      </c>
      <c r="C211" s="186" t="s">
        <v>1726</v>
      </c>
      <c r="D211" s="230" t="s">
        <v>1726</v>
      </c>
      <c r="E211" s="182" t="s">
        <v>1099</v>
      </c>
      <c r="F211" s="182" t="s">
        <v>757</v>
      </c>
      <c r="G211" s="182" t="s">
        <v>15863</v>
      </c>
      <c r="H211" s="183"/>
      <c r="I211" s="184" t="str">
        <f ca="1">IF(ISERROR($V211),"",OFFSET('Smelter Look-up'!$H$4,$V211-4,0))</f>
        <v/>
      </c>
      <c r="J211" s="184" t="str">
        <f ca="1">IF(ISERROR($V211),"",OFFSET('Smelter Look-up'!$I$4,$V211-4,0))</f>
        <v/>
      </c>
      <c r="K211" s="224"/>
      <c r="L211" s="224"/>
      <c r="M211" s="224"/>
      <c r="N211" s="224"/>
      <c r="O211" s="224" t="s">
        <v>15991</v>
      </c>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1">
      <c r="A212" s="181" t="s">
        <v>15992</v>
      </c>
      <c r="B212" s="182" t="s">
        <v>1121</v>
      </c>
      <c r="C212" s="186" t="s">
        <v>15993</v>
      </c>
      <c r="D212" s="230" t="s">
        <v>15993</v>
      </c>
      <c r="E212" s="182" t="s">
        <v>1090</v>
      </c>
      <c r="F212" s="182" t="s">
        <v>15992</v>
      </c>
      <c r="G212" s="182" t="s">
        <v>15863</v>
      </c>
      <c r="H212" s="183"/>
      <c r="I212" s="184" t="str">
        <f ca="1">IF(ISERROR($V212),"",OFFSET('Smelter Look-up'!$H$4,$V212-4,0))</f>
        <v/>
      </c>
      <c r="J212" s="184" t="str">
        <f ca="1">IF(ISERROR($V212),"",OFFSET('Smelter Look-up'!$I$4,$V212-4,0))</f>
        <v/>
      </c>
      <c r="K212" s="224"/>
      <c r="L212" s="224"/>
      <c r="M212" s="224"/>
      <c r="N212" s="224"/>
      <c r="O212" s="224" t="s">
        <v>15994</v>
      </c>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1">
      <c r="A213" s="181" t="s">
        <v>1743</v>
      </c>
      <c r="B213" s="182" t="s">
        <v>1121</v>
      </c>
      <c r="C213" s="186" t="s">
        <v>12412</v>
      </c>
      <c r="D213" s="230" t="s">
        <v>12412</v>
      </c>
      <c r="E213" s="182" t="s">
        <v>1086</v>
      </c>
      <c r="F213" s="182" t="s">
        <v>1743</v>
      </c>
      <c r="G213" s="182" t="s">
        <v>15863</v>
      </c>
      <c r="H213" s="183"/>
      <c r="I213" s="184" t="str">
        <f ca="1">IF(ISERROR($V213),"",OFFSET('Smelter Look-up'!$H$4,$V213-4,0))</f>
        <v/>
      </c>
      <c r="J213" s="184" t="str">
        <f ca="1">IF(ISERROR($V213),"",OFFSET('Smelter Look-up'!$I$4,$V213-4,0))</f>
        <v/>
      </c>
      <c r="K213" s="224"/>
      <c r="L213" s="224"/>
      <c r="M213" s="224"/>
      <c r="N213" s="224"/>
      <c r="O213" s="224" t="s">
        <v>15864</v>
      </c>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1">
      <c r="A214" s="181" t="s">
        <v>13833</v>
      </c>
      <c r="B214" s="182" t="s">
        <v>1119</v>
      </c>
      <c r="C214" s="186" t="s">
        <v>13811</v>
      </c>
      <c r="D214" s="230" t="s">
        <v>13811</v>
      </c>
      <c r="E214" s="182" t="s">
        <v>1096</v>
      </c>
      <c r="F214" s="182" t="s">
        <v>13833</v>
      </c>
      <c r="G214" s="182" t="s">
        <v>15863</v>
      </c>
      <c r="H214" s="183"/>
      <c r="I214" s="184" t="str">
        <f ca="1">IF(ISERROR($V214),"",OFFSET('Smelter Look-up'!$H$4,$V214-4,0))</f>
        <v/>
      </c>
      <c r="J214" s="184" t="str">
        <f ca="1">IF(ISERROR($V214),"",OFFSET('Smelter Look-up'!$I$4,$V214-4,0))</f>
        <v/>
      </c>
      <c r="K214" s="224"/>
      <c r="L214" s="224"/>
      <c r="M214" s="224"/>
      <c r="N214" s="224"/>
      <c r="O214" s="224" t="s">
        <v>15864</v>
      </c>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1">
      <c r="A215" s="181" t="s">
        <v>785</v>
      </c>
      <c r="B215" s="182" t="s">
        <v>1122</v>
      </c>
      <c r="C215" s="186" t="s">
        <v>1368</v>
      </c>
      <c r="D215" s="230" t="s">
        <v>1368</v>
      </c>
      <c r="E215" s="182" t="s">
        <v>1090</v>
      </c>
      <c r="F215" s="182" t="s">
        <v>785</v>
      </c>
      <c r="G215" s="182" t="s">
        <v>15863</v>
      </c>
      <c r="H215" s="183"/>
      <c r="I215" s="184" t="str">
        <f ca="1">IF(ISERROR($V215),"",OFFSET('Smelter Look-up'!$H$4,$V215-4,0))</f>
        <v/>
      </c>
      <c r="J215" s="184" t="str">
        <f ca="1">IF(ISERROR($V215),"",OFFSET('Smelter Look-up'!$I$4,$V215-4,0))</f>
        <v/>
      </c>
      <c r="K215" s="224"/>
      <c r="L215" s="224"/>
      <c r="M215" s="224"/>
      <c r="N215" s="224"/>
      <c r="O215" s="224" t="s">
        <v>15995</v>
      </c>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1">
      <c r="A216" s="181" t="s">
        <v>652</v>
      </c>
      <c r="B216" s="182" t="s">
        <v>1119</v>
      </c>
      <c r="C216" s="186" t="s">
        <v>2125</v>
      </c>
      <c r="D216" s="230" t="s">
        <v>2125</v>
      </c>
      <c r="E216" s="182" t="s">
        <v>1098</v>
      </c>
      <c r="F216" s="182" t="s">
        <v>652</v>
      </c>
      <c r="G216" s="182" t="s">
        <v>15863</v>
      </c>
      <c r="H216" s="183"/>
      <c r="I216" s="184" t="str">
        <f ca="1">IF(ISERROR($V216),"",OFFSET('Smelter Look-up'!$H$4,$V216-4,0))</f>
        <v/>
      </c>
      <c r="J216" s="184" t="str">
        <f ca="1">IF(ISERROR($V216),"",OFFSET('Smelter Look-up'!$I$4,$V216-4,0))</f>
        <v/>
      </c>
      <c r="K216" s="224"/>
      <c r="L216" s="224"/>
      <c r="M216" s="224"/>
      <c r="N216" s="224"/>
      <c r="O216" s="224" t="s">
        <v>15996</v>
      </c>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1">
      <c r="A217" s="181" t="s">
        <v>15448</v>
      </c>
      <c r="B217" s="182" t="s">
        <v>1120</v>
      </c>
      <c r="C217" s="186" t="s">
        <v>15447</v>
      </c>
      <c r="D217" s="230" t="s">
        <v>15447</v>
      </c>
      <c r="E217" s="182" t="s">
        <v>1095</v>
      </c>
      <c r="F217" s="182" t="s">
        <v>15448</v>
      </c>
      <c r="G217" s="182" t="s">
        <v>15863</v>
      </c>
      <c r="H217" s="183"/>
      <c r="I217" s="184" t="str">
        <f ca="1">IF(ISERROR($V217),"",OFFSET('Smelter Look-up'!$H$4,$V217-4,0))</f>
        <v/>
      </c>
      <c r="J217" s="184" t="str">
        <f ca="1">IF(ISERROR($V217),"",OFFSET('Smelter Look-up'!$I$4,$V217-4,0))</f>
        <v/>
      </c>
      <c r="K217" s="224"/>
      <c r="L217" s="224"/>
      <c r="M217" s="224"/>
      <c r="N217" s="224"/>
      <c r="O217" s="224" t="s">
        <v>15997</v>
      </c>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1">
      <c r="A218" s="181" t="s">
        <v>769</v>
      </c>
      <c r="B218" s="182" t="s">
        <v>1120</v>
      </c>
      <c r="C218" s="186" t="s">
        <v>1153</v>
      </c>
      <c r="D218" s="230" t="s">
        <v>1153</v>
      </c>
      <c r="E218" s="182" t="s">
        <v>1098</v>
      </c>
      <c r="F218" s="182" t="s">
        <v>769</v>
      </c>
      <c r="G218" s="182" t="s">
        <v>15863</v>
      </c>
      <c r="H218" s="183"/>
      <c r="I218" s="184" t="str">
        <f ca="1">IF(ISERROR($V218),"",OFFSET('Smelter Look-up'!$H$4,$V218-4,0))</f>
        <v/>
      </c>
      <c r="J218" s="184" t="str">
        <f ca="1">IF(ISERROR($V218),"",OFFSET('Smelter Look-up'!$I$4,$V218-4,0))</f>
        <v/>
      </c>
      <c r="K218" s="224"/>
      <c r="L218" s="224"/>
      <c r="M218" s="224"/>
      <c r="N218" s="224"/>
      <c r="O218" s="224" t="s">
        <v>15998</v>
      </c>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1">
      <c r="A219" s="181" t="s">
        <v>706</v>
      </c>
      <c r="B219" s="182" t="s">
        <v>1119</v>
      </c>
      <c r="C219" s="186" t="s">
        <v>901</v>
      </c>
      <c r="D219" s="230" t="s">
        <v>901</v>
      </c>
      <c r="E219" s="182" t="s">
        <v>873</v>
      </c>
      <c r="F219" s="182" t="s">
        <v>706</v>
      </c>
      <c r="G219" s="182" t="s">
        <v>15863</v>
      </c>
      <c r="H219" s="183"/>
      <c r="I219" s="184" t="str">
        <f ca="1">IF(ISERROR($V219),"",OFFSET('Smelter Look-up'!$H$4,$V219-4,0))</f>
        <v/>
      </c>
      <c r="J219" s="184" t="str">
        <f ca="1">IF(ISERROR($V219),"",OFFSET('Smelter Look-up'!$I$4,$V219-4,0))</f>
        <v/>
      </c>
      <c r="K219" s="224"/>
      <c r="L219" s="224"/>
      <c r="M219" s="224"/>
      <c r="N219" s="224"/>
      <c r="O219" s="224" t="s">
        <v>15999</v>
      </c>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1">
      <c r="A220" s="181" t="s">
        <v>1378</v>
      </c>
      <c r="B220" s="182" t="s">
        <v>1119</v>
      </c>
      <c r="C220" s="186" t="s">
        <v>2287</v>
      </c>
      <c r="D220" s="230" t="s">
        <v>2287</v>
      </c>
      <c r="E220" s="182" t="s">
        <v>1090</v>
      </c>
      <c r="F220" s="182" t="s">
        <v>1378</v>
      </c>
      <c r="G220" s="182" t="s">
        <v>15863</v>
      </c>
      <c r="H220" s="183"/>
      <c r="I220" s="184" t="str">
        <f ca="1">IF(ISERROR($V220),"",OFFSET('Smelter Look-up'!$H$4,$V220-4,0))</f>
        <v/>
      </c>
      <c r="J220" s="184" t="str">
        <f ca="1">IF(ISERROR($V220),"",OFFSET('Smelter Look-up'!$I$4,$V220-4,0))</f>
        <v/>
      </c>
      <c r="K220" s="224"/>
      <c r="L220" s="224"/>
      <c r="M220" s="224"/>
      <c r="N220" s="224"/>
      <c r="O220" s="224" t="s">
        <v>1090</v>
      </c>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1">
      <c r="A221" s="181" t="s">
        <v>793</v>
      </c>
      <c r="B221" s="182" t="s">
        <v>1122</v>
      </c>
      <c r="C221" s="186" t="s">
        <v>1371</v>
      </c>
      <c r="D221" s="230" t="s">
        <v>1371</v>
      </c>
      <c r="E221" s="182" t="s">
        <v>1090</v>
      </c>
      <c r="F221" s="182" t="s">
        <v>793</v>
      </c>
      <c r="G221" s="182" t="s">
        <v>15863</v>
      </c>
      <c r="H221" s="183"/>
      <c r="I221" s="184" t="str">
        <f ca="1">IF(ISERROR($V221),"",OFFSET('Smelter Look-up'!$H$4,$V221-4,0))</f>
        <v/>
      </c>
      <c r="J221" s="184" t="str">
        <f ca="1">IF(ISERROR($V221),"",OFFSET('Smelter Look-up'!$I$4,$V221-4,0))</f>
        <v/>
      </c>
      <c r="K221" s="224"/>
      <c r="L221" s="224"/>
      <c r="M221" s="224"/>
      <c r="N221" s="224"/>
      <c r="O221" s="224" t="s">
        <v>16000</v>
      </c>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1">
      <c r="A222" s="181" t="s">
        <v>1386</v>
      </c>
      <c r="B222" s="182" t="s">
        <v>1121</v>
      </c>
      <c r="C222" s="186" t="s">
        <v>2156</v>
      </c>
      <c r="D222" s="230" t="s">
        <v>2156</v>
      </c>
      <c r="E222" s="182" t="s">
        <v>1090</v>
      </c>
      <c r="F222" s="182" t="s">
        <v>1386</v>
      </c>
      <c r="G222" s="182" t="s">
        <v>15863</v>
      </c>
      <c r="H222" s="183"/>
      <c r="I222" s="184" t="str">
        <f ca="1">IF(ISERROR($V222),"",OFFSET('Smelter Look-up'!$H$4,$V222-4,0))</f>
        <v/>
      </c>
      <c r="J222" s="184" t="str">
        <f ca="1">IF(ISERROR($V222),"",OFFSET('Smelter Look-up'!$I$4,$V222-4,0))</f>
        <v/>
      </c>
      <c r="K222" s="224"/>
      <c r="L222" s="224"/>
      <c r="M222" s="224"/>
      <c r="N222" s="224"/>
      <c r="O222" s="224" t="s">
        <v>15864</v>
      </c>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1">
      <c r="A223" s="181" t="s">
        <v>13777</v>
      </c>
      <c r="B223" s="182" t="s">
        <v>1120</v>
      </c>
      <c r="C223" s="186" t="s">
        <v>13825</v>
      </c>
      <c r="D223" s="230" t="s">
        <v>13825</v>
      </c>
      <c r="E223" s="182" t="s">
        <v>1090</v>
      </c>
      <c r="F223" s="182" t="s">
        <v>13777</v>
      </c>
      <c r="G223" s="182" t="s">
        <v>15863</v>
      </c>
      <c r="H223" s="183"/>
      <c r="I223" s="184" t="str">
        <f ca="1">IF(ISERROR($V223),"",OFFSET('Smelter Look-up'!$H$4,$V223-4,0))</f>
        <v/>
      </c>
      <c r="J223" s="184" t="str">
        <f ca="1">IF(ISERROR($V223),"",OFFSET('Smelter Look-up'!$I$4,$V223-4,0))</f>
        <v/>
      </c>
      <c r="K223" s="224"/>
      <c r="L223" s="224"/>
      <c r="M223" s="224"/>
      <c r="N223" s="224"/>
      <c r="O223" s="224" t="s">
        <v>15864</v>
      </c>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1">
      <c r="A224" s="181" t="s">
        <v>15024</v>
      </c>
      <c r="B224" s="182" t="s">
        <v>1119</v>
      </c>
      <c r="C224" s="186" t="s">
        <v>15023</v>
      </c>
      <c r="D224" s="230" t="s">
        <v>15023</v>
      </c>
      <c r="E224" s="182" t="s">
        <v>1096</v>
      </c>
      <c r="F224" s="182" t="s">
        <v>15024</v>
      </c>
      <c r="G224" s="182" t="s">
        <v>15863</v>
      </c>
      <c r="H224" s="183"/>
      <c r="I224" s="184" t="str">
        <f ca="1">IF(ISERROR($V224),"",OFFSET('Smelter Look-up'!$H$4,$V224-4,0))</f>
        <v/>
      </c>
      <c r="J224" s="184" t="str">
        <f ca="1">IF(ISERROR($V224),"",OFFSET('Smelter Look-up'!$I$4,$V224-4,0))</f>
        <v/>
      </c>
      <c r="K224" s="224"/>
      <c r="L224" s="224"/>
      <c r="M224" s="224"/>
      <c r="N224" s="224"/>
      <c r="O224" s="224" t="s">
        <v>15864</v>
      </c>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1">
      <c r="A225" s="181" t="s">
        <v>15408</v>
      </c>
      <c r="B225" s="182" t="s">
        <v>1119</v>
      </c>
      <c r="C225" s="186" t="s">
        <v>15407</v>
      </c>
      <c r="D225" s="230" t="s">
        <v>15407</v>
      </c>
      <c r="E225" s="182" t="s">
        <v>13075</v>
      </c>
      <c r="F225" s="182" t="s">
        <v>15408</v>
      </c>
      <c r="G225" s="182" t="s">
        <v>15863</v>
      </c>
      <c r="H225" s="183"/>
      <c r="I225" s="184" t="str">
        <f ca="1">IF(ISERROR($V225),"",OFFSET('Smelter Look-up'!$H$4,$V225-4,0))</f>
        <v/>
      </c>
      <c r="J225" s="184" t="str">
        <f ca="1">IF(ISERROR($V225),"",OFFSET('Smelter Look-up'!$I$4,$V225-4,0))</f>
        <v/>
      </c>
      <c r="K225" s="224"/>
      <c r="L225" s="224"/>
      <c r="M225" s="224"/>
      <c r="N225" s="224"/>
      <c r="O225" s="224" t="s">
        <v>15864</v>
      </c>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1">
      <c r="A226" s="181" t="s">
        <v>708</v>
      </c>
      <c r="B226" s="182" t="s">
        <v>1119</v>
      </c>
      <c r="C226" s="186" t="s">
        <v>1219</v>
      </c>
      <c r="D226" s="230" t="s">
        <v>1219</v>
      </c>
      <c r="E226" s="182" t="s">
        <v>881</v>
      </c>
      <c r="F226" s="182" t="s">
        <v>708</v>
      </c>
      <c r="G226" s="182" t="s">
        <v>15863</v>
      </c>
      <c r="H226" s="183"/>
      <c r="I226" s="184" t="str">
        <f ca="1">IF(ISERROR($V226),"",OFFSET('Smelter Look-up'!$H$4,$V226-4,0))</f>
        <v/>
      </c>
      <c r="J226" s="184" t="str">
        <f ca="1">IF(ISERROR($V226),"",OFFSET('Smelter Look-up'!$I$4,$V226-4,0))</f>
        <v/>
      </c>
      <c r="K226" s="224"/>
      <c r="L226" s="224"/>
      <c r="M226" s="224"/>
      <c r="N226" s="224"/>
      <c r="O226" s="224" t="s">
        <v>16001</v>
      </c>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1">
      <c r="A227" s="181" t="s">
        <v>779</v>
      </c>
      <c r="B227" s="182" t="s">
        <v>1120</v>
      </c>
      <c r="C227" s="186" t="s">
        <v>1021</v>
      </c>
      <c r="D227" s="230" t="s">
        <v>1021</v>
      </c>
      <c r="E227" s="182" t="s">
        <v>878</v>
      </c>
      <c r="F227" s="182" t="s">
        <v>779</v>
      </c>
      <c r="G227" s="182" t="s">
        <v>15863</v>
      </c>
      <c r="H227" s="183"/>
      <c r="I227" s="184" t="str">
        <f ca="1">IF(ISERROR($V227),"",OFFSET('Smelter Look-up'!$H$4,$V227-4,0))</f>
        <v/>
      </c>
      <c r="J227" s="184" t="str">
        <f ca="1">IF(ISERROR($V227),"",OFFSET('Smelter Look-up'!$I$4,$V227-4,0))</f>
        <v/>
      </c>
      <c r="K227" s="224"/>
      <c r="L227" s="224"/>
      <c r="M227" s="224"/>
      <c r="N227" s="224"/>
      <c r="O227" s="224" t="s">
        <v>16002</v>
      </c>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1">
      <c r="A228" s="181" t="s">
        <v>391</v>
      </c>
      <c r="B228" s="182" t="s">
        <v>1119</v>
      </c>
      <c r="C228" s="186" t="s">
        <v>390</v>
      </c>
      <c r="D228" s="230" t="s">
        <v>390</v>
      </c>
      <c r="E228" s="182" t="s">
        <v>1090</v>
      </c>
      <c r="F228" s="182" t="s">
        <v>391</v>
      </c>
      <c r="G228" s="182" t="s">
        <v>15863</v>
      </c>
      <c r="H228" s="183"/>
      <c r="I228" s="184" t="str">
        <f ca="1">IF(ISERROR($V228),"",OFFSET('Smelter Look-up'!$H$4,$V228-4,0))</f>
        <v/>
      </c>
      <c r="J228" s="184" t="str">
        <f ca="1">IF(ISERROR($V228),"",OFFSET('Smelter Look-up'!$I$4,$V228-4,0))</f>
        <v/>
      </c>
      <c r="K228" s="224"/>
      <c r="L228" s="224"/>
      <c r="M228" s="224"/>
      <c r="N228" s="224"/>
      <c r="O228" s="224" t="s">
        <v>15901</v>
      </c>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1">
      <c r="A229" s="181" t="s">
        <v>13841</v>
      </c>
      <c r="B229" s="182" t="s">
        <v>1120</v>
      </c>
      <c r="C229" s="186" t="s">
        <v>13827</v>
      </c>
      <c r="D229" s="230" t="s">
        <v>13827</v>
      </c>
      <c r="E229" s="182" t="s">
        <v>1095</v>
      </c>
      <c r="F229" s="182" t="s">
        <v>13841</v>
      </c>
      <c r="G229" s="182" t="s">
        <v>15863</v>
      </c>
      <c r="H229" s="183"/>
      <c r="I229" s="184" t="str">
        <f ca="1">IF(ISERROR($V229),"",OFFSET('Smelter Look-up'!$H$4,$V229-4,0))</f>
        <v/>
      </c>
      <c r="J229" s="184" t="str">
        <f ca="1">IF(ISERROR($V229),"",OFFSET('Smelter Look-up'!$I$4,$V229-4,0))</f>
        <v/>
      </c>
      <c r="K229" s="224"/>
      <c r="L229" s="224"/>
      <c r="M229" s="224"/>
      <c r="N229" s="224"/>
      <c r="O229" s="224" t="s">
        <v>15864</v>
      </c>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1">
      <c r="A230" s="181" t="s">
        <v>15404</v>
      </c>
      <c r="B230" s="182" t="s">
        <v>1119</v>
      </c>
      <c r="C230" s="186" t="s">
        <v>15403</v>
      </c>
      <c r="D230" s="230" t="s">
        <v>15403</v>
      </c>
      <c r="E230" s="182" t="s">
        <v>1083</v>
      </c>
      <c r="F230" s="182" t="s">
        <v>15404</v>
      </c>
      <c r="G230" s="182" t="s">
        <v>15863</v>
      </c>
      <c r="H230" s="183"/>
      <c r="I230" s="184" t="str">
        <f ca="1">IF(ISERROR($V230),"",OFFSET('Smelter Look-up'!$H$4,$V230-4,0))</f>
        <v/>
      </c>
      <c r="J230" s="184" t="str">
        <f ca="1">IF(ISERROR($V230),"",OFFSET('Smelter Look-up'!$I$4,$V230-4,0))</f>
        <v/>
      </c>
      <c r="K230" s="224"/>
      <c r="L230" s="224"/>
      <c r="M230" s="224"/>
      <c r="N230" s="224"/>
      <c r="O230" s="224" t="s">
        <v>15864</v>
      </c>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1">
      <c r="A231" s="181" t="s">
        <v>2481</v>
      </c>
      <c r="B231" s="182" t="s">
        <v>1119</v>
      </c>
      <c r="C231" s="186" t="s">
        <v>13818</v>
      </c>
      <c r="D231" s="230" t="s">
        <v>13818</v>
      </c>
      <c r="E231" s="182" t="s">
        <v>1101</v>
      </c>
      <c r="F231" s="182" t="s">
        <v>2481</v>
      </c>
      <c r="G231" s="182" t="s">
        <v>15863</v>
      </c>
      <c r="H231" s="183"/>
      <c r="I231" s="184" t="str">
        <f ca="1">IF(ISERROR($V231),"",OFFSET('Smelter Look-up'!$H$4,$V231-4,0))</f>
        <v/>
      </c>
      <c r="J231" s="184" t="str">
        <f ca="1">IF(ISERROR($V231),"",OFFSET('Smelter Look-up'!$I$4,$V231-4,0))</f>
        <v/>
      </c>
      <c r="K231" s="224"/>
      <c r="L231" s="224"/>
      <c r="M231" s="224"/>
      <c r="N231" s="224"/>
      <c r="O231" s="224" t="s">
        <v>15864</v>
      </c>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1">
      <c r="A232" s="181" t="s">
        <v>722</v>
      </c>
      <c r="B232" s="182" t="s">
        <v>1119</v>
      </c>
      <c r="C232" s="186" t="s">
        <v>2144</v>
      </c>
      <c r="D232" s="230" t="s">
        <v>2144</v>
      </c>
      <c r="E232" s="182" t="s">
        <v>1090</v>
      </c>
      <c r="F232" s="182" t="s">
        <v>722</v>
      </c>
      <c r="G232" s="182" t="s">
        <v>15863</v>
      </c>
      <c r="H232" s="183"/>
      <c r="I232" s="184" t="str">
        <f ca="1">IF(ISERROR($V232),"",OFFSET('Smelter Look-up'!$H$4,$V232-4,0))</f>
        <v/>
      </c>
      <c r="J232" s="184" t="str">
        <f ca="1">IF(ISERROR($V232),"",OFFSET('Smelter Look-up'!$I$4,$V232-4,0))</f>
        <v/>
      </c>
      <c r="K232" s="224"/>
      <c r="L232" s="224"/>
      <c r="M232" s="224"/>
      <c r="N232" s="224"/>
      <c r="O232" s="224" t="s">
        <v>16003</v>
      </c>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1">
      <c r="A233" s="181" t="s">
        <v>2279</v>
      </c>
      <c r="B233" s="182" t="s">
        <v>1119</v>
      </c>
      <c r="C233" s="186" t="s">
        <v>15415</v>
      </c>
      <c r="D233" s="230" t="s">
        <v>15415</v>
      </c>
      <c r="E233" s="182" t="s">
        <v>1096</v>
      </c>
      <c r="F233" s="182" t="s">
        <v>2279</v>
      </c>
      <c r="G233" s="182" t="s">
        <v>15863</v>
      </c>
      <c r="H233" s="183"/>
      <c r="I233" s="184" t="str">
        <f ca="1">IF(ISERROR($V233),"",OFFSET('Smelter Look-up'!$H$4,$V233-4,0))</f>
        <v/>
      </c>
      <c r="J233" s="184" t="str">
        <f ca="1">IF(ISERROR($V233),"",OFFSET('Smelter Look-up'!$I$4,$V233-4,0))</f>
        <v/>
      </c>
      <c r="K233" s="224"/>
      <c r="L233" s="224"/>
      <c r="M233" s="224"/>
      <c r="N233" s="224"/>
      <c r="O233" s="224" t="s">
        <v>15864</v>
      </c>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1">
      <c r="A234" s="181" t="s">
        <v>763</v>
      </c>
      <c r="B234" s="182" t="s">
        <v>1120</v>
      </c>
      <c r="C234" s="186" t="s">
        <v>1758</v>
      </c>
      <c r="D234" s="230" t="s">
        <v>1758</v>
      </c>
      <c r="E234" s="182" t="s">
        <v>1090</v>
      </c>
      <c r="F234" s="182" t="s">
        <v>763</v>
      </c>
      <c r="G234" s="182" t="s">
        <v>15863</v>
      </c>
      <c r="H234" s="183"/>
      <c r="I234" s="184" t="str">
        <f ca="1">IF(ISERROR($V234),"",OFFSET('Smelter Look-up'!$H$4,$V234-4,0))</f>
        <v/>
      </c>
      <c r="J234" s="184" t="str">
        <f ca="1">IF(ISERROR($V234),"",OFFSET('Smelter Look-up'!$I$4,$V234-4,0))</f>
        <v/>
      </c>
      <c r="K234" s="224"/>
      <c r="L234" s="224"/>
      <c r="M234" s="224"/>
      <c r="N234" s="224"/>
      <c r="O234" s="224" t="s">
        <v>16004</v>
      </c>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1">
      <c r="A235" s="181" t="s">
        <v>726</v>
      </c>
      <c r="B235" s="182" t="s">
        <v>1119</v>
      </c>
      <c r="C235" s="186" t="s">
        <v>1221</v>
      </c>
      <c r="D235" s="230" t="s">
        <v>1221</v>
      </c>
      <c r="E235" s="182" t="s">
        <v>1098</v>
      </c>
      <c r="F235" s="182" t="s">
        <v>726</v>
      </c>
      <c r="G235" s="182" t="s">
        <v>15863</v>
      </c>
      <c r="H235" s="183"/>
      <c r="I235" s="184" t="str">
        <f ca="1">IF(ISERROR($V235),"",OFFSET('Smelter Look-up'!$H$4,$V235-4,0))</f>
        <v/>
      </c>
      <c r="J235" s="184" t="str">
        <f ca="1">IF(ISERROR($V235),"",OFFSET('Smelter Look-up'!$I$4,$V235-4,0))</f>
        <v/>
      </c>
      <c r="K235" s="224"/>
      <c r="L235" s="224"/>
      <c r="M235" s="224"/>
      <c r="N235" s="224"/>
      <c r="O235" s="224" t="s">
        <v>16005</v>
      </c>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1">
      <c r="A236" s="181" t="s">
        <v>15060</v>
      </c>
      <c r="B236" s="182" t="s">
        <v>1120</v>
      </c>
      <c r="C236" s="186" t="s">
        <v>15059</v>
      </c>
      <c r="D236" s="230" t="s">
        <v>15059</v>
      </c>
      <c r="E236" s="182" t="s">
        <v>1092</v>
      </c>
      <c r="F236" s="182" t="s">
        <v>15060</v>
      </c>
      <c r="G236" s="182" t="s">
        <v>15863</v>
      </c>
      <c r="H236" s="183"/>
      <c r="I236" s="184" t="str">
        <f ca="1">IF(ISERROR($V236),"",OFFSET('Smelter Look-up'!$H$4,$V236-4,0))</f>
        <v/>
      </c>
      <c r="J236" s="184" t="str">
        <f ca="1">IF(ISERROR($V236),"",OFFSET('Smelter Look-up'!$I$4,$V236-4,0))</f>
        <v/>
      </c>
      <c r="K236" s="224"/>
      <c r="L236" s="224"/>
      <c r="M236" s="224"/>
      <c r="N236" s="224"/>
      <c r="O236" s="224" t="s">
        <v>15864</v>
      </c>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1">
      <c r="A237" s="181" t="s">
        <v>15038</v>
      </c>
      <c r="B237" s="182" t="s">
        <v>1119</v>
      </c>
      <c r="C237" s="186" t="s">
        <v>15037</v>
      </c>
      <c r="D237" s="230" t="s">
        <v>15037</v>
      </c>
      <c r="E237" s="182" t="s">
        <v>883</v>
      </c>
      <c r="F237" s="182" t="s">
        <v>15038</v>
      </c>
      <c r="G237" s="182" t="s">
        <v>15863</v>
      </c>
      <c r="H237" s="183"/>
      <c r="I237" s="184" t="str">
        <f ca="1">IF(ISERROR($V237),"",OFFSET('Smelter Look-up'!$H$4,$V237-4,0))</f>
        <v/>
      </c>
      <c r="J237" s="184" t="str">
        <f ca="1">IF(ISERROR($V237),"",OFFSET('Smelter Look-up'!$I$4,$V237-4,0))</f>
        <v/>
      </c>
      <c r="K237" s="224"/>
      <c r="L237" s="224"/>
      <c r="M237" s="224"/>
      <c r="N237" s="224"/>
      <c r="O237" s="224" t="s">
        <v>15864</v>
      </c>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1">
      <c r="A238" s="181" t="s">
        <v>790</v>
      </c>
      <c r="B238" s="182" t="s">
        <v>1122</v>
      </c>
      <c r="C238" s="186" t="s">
        <v>1370</v>
      </c>
      <c r="D238" s="230" t="s">
        <v>1370</v>
      </c>
      <c r="E238" s="182" t="s">
        <v>1098</v>
      </c>
      <c r="F238" s="182" t="s">
        <v>790</v>
      </c>
      <c r="G238" s="182" t="s">
        <v>15863</v>
      </c>
      <c r="H238" s="183"/>
      <c r="I238" s="184" t="str">
        <f ca="1">IF(ISERROR($V238),"",OFFSET('Smelter Look-up'!$H$4,$V238-4,0))</f>
        <v/>
      </c>
      <c r="J238" s="184" t="str">
        <f ca="1">IF(ISERROR($V238),"",OFFSET('Smelter Look-up'!$I$4,$V238-4,0))</f>
        <v/>
      </c>
      <c r="K238" s="224"/>
      <c r="L238" s="224"/>
      <c r="M238" s="224"/>
      <c r="N238" s="224"/>
      <c r="O238" s="224" t="s">
        <v>16006</v>
      </c>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1">
      <c r="A239" s="181" t="s">
        <v>647</v>
      </c>
      <c r="B239" s="182" t="s">
        <v>1119</v>
      </c>
      <c r="C239" s="186" t="s">
        <v>15406</v>
      </c>
      <c r="D239" s="230" t="s">
        <v>15406</v>
      </c>
      <c r="E239" s="182" t="s">
        <v>1091</v>
      </c>
      <c r="F239" s="182" t="s">
        <v>647</v>
      </c>
      <c r="G239" s="182" t="s">
        <v>15863</v>
      </c>
      <c r="H239" s="183"/>
      <c r="I239" s="184" t="str">
        <f ca="1">IF(ISERROR($V239),"",OFFSET('Smelter Look-up'!$H$4,$V239-4,0))</f>
        <v/>
      </c>
      <c r="J239" s="184" t="str">
        <f ca="1">IF(ISERROR($V239),"",OFFSET('Smelter Look-up'!$I$4,$V239-4,0))</f>
        <v/>
      </c>
      <c r="K239" s="224"/>
      <c r="L239" s="224"/>
      <c r="M239" s="224"/>
      <c r="N239" s="224"/>
      <c r="O239" s="224" t="s">
        <v>16007</v>
      </c>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1">
      <c r="A240" s="181" t="s">
        <v>139</v>
      </c>
      <c r="B240" s="182" t="s">
        <v>1122</v>
      </c>
      <c r="C240" s="186" t="s">
        <v>149</v>
      </c>
      <c r="D240" s="230" t="s">
        <v>149</v>
      </c>
      <c r="E240" s="182" t="s">
        <v>1090</v>
      </c>
      <c r="F240" s="182" t="s">
        <v>139</v>
      </c>
      <c r="G240" s="182" t="s">
        <v>15863</v>
      </c>
      <c r="H240" s="183"/>
      <c r="I240" s="184" t="str">
        <f ca="1">IF(ISERROR($V240),"",OFFSET('Smelter Look-up'!$H$4,$V240-4,0))</f>
        <v/>
      </c>
      <c r="J240" s="184" t="str">
        <f ca="1">IF(ISERROR($V240),"",OFFSET('Smelter Look-up'!$I$4,$V240-4,0))</f>
        <v/>
      </c>
      <c r="K240" s="224"/>
      <c r="L240" s="224"/>
      <c r="M240" s="224"/>
      <c r="N240" s="224"/>
      <c r="O240" s="224" t="s">
        <v>16008</v>
      </c>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1">
      <c r="A241" s="181" t="s">
        <v>1412</v>
      </c>
      <c r="B241" s="182" t="s">
        <v>1121</v>
      </c>
      <c r="C241" s="186" t="s">
        <v>15052</v>
      </c>
      <c r="D241" s="230" t="s">
        <v>15052</v>
      </c>
      <c r="E241" s="182" t="s">
        <v>1103</v>
      </c>
      <c r="F241" s="182" t="s">
        <v>1412</v>
      </c>
      <c r="G241" s="182" t="s">
        <v>15863</v>
      </c>
      <c r="H241" s="183"/>
      <c r="I241" s="184" t="str">
        <f ca="1">IF(ISERROR($V241),"",OFFSET('Smelter Look-up'!$H$4,$V241-4,0))</f>
        <v/>
      </c>
      <c r="J241" s="184" t="str">
        <f ca="1">IF(ISERROR($V241),"",OFFSET('Smelter Look-up'!$I$4,$V241-4,0))</f>
        <v/>
      </c>
      <c r="K241" s="224"/>
      <c r="L241" s="224"/>
      <c r="M241" s="224"/>
      <c r="N241" s="224"/>
      <c r="O241" s="224" t="s">
        <v>16009</v>
      </c>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1">
      <c r="A242" s="181" t="s">
        <v>15507</v>
      </c>
      <c r="B242" s="182" t="s">
        <v>1120</v>
      </c>
      <c r="C242" s="186" t="s">
        <v>15506</v>
      </c>
      <c r="D242" s="230" t="s">
        <v>15506</v>
      </c>
      <c r="E242" s="182" t="s">
        <v>1095</v>
      </c>
      <c r="F242" s="182" t="s">
        <v>15507</v>
      </c>
      <c r="G242" s="182" t="s">
        <v>15863</v>
      </c>
      <c r="H242" s="183"/>
      <c r="I242" s="184" t="str">
        <f ca="1">IF(ISERROR($V242),"",OFFSET('Smelter Look-up'!$H$4,$V242-4,0))</f>
        <v/>
      </c>
      <c r="J242" s="184" t="str">
        <f ca="1">IF(ISERROR($V242),"",OFFSET('Smelter Look-up'!$I$4,$V242-4,0))</f>
        <v/>
      </c>
      <c r="K242" s="224"/>
      <c r="L242" s="224"/>
      <c r="M242" s="224"/>
      <c r="N242" s="224"/>
      <c r="O242" s="224" t="s">
        <v>16010</v>
      </c>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1">
      <c r="A243" s="181" t="s">
        <v>660</v>
      </c>
      <c r="B243" s="182" t="s">
        <v>1119</v>
      </c>
      <c r="C243" s="186" t="s">
        <v>2223</v>
      </c>
      <c r="D243" s="230" t="s">
        <v>2223</v>
      </c>
      <c r="E243" s="182" t="s">
        <v>1087</v>
      </c>
      <c r="F243" s="182" t="s">
        <v>660</v>
      </c>
      <c r="G243" s="182" t="s">
        <v>15863</v>
      </c>
      <c r="H243" s="183"/>
      <c r="I243" s="184" t="str">
        <f ca="1">IF(ISERROR($V243),"",OFFSET('Smelter Look-up'!$H$4,$V243-4,0))</f>
        <v/>
      </c>
      <c r="J243" s="184" t="str">
        <f ca="1">IF(ISERROR($V243),"",OFFSET('Smelter Look-up'!$I$4,$V243-4,0))</f>
        <v/>
      </c>
      <c r="K243" s="224"/>
      <c r="L243" s="224"/>
      <c r="M243" s="224"/>
      <c r="N243" s="224"/>
      <c r="O243" s="224" t="s">
        <v>16011</v>
      </c>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1">
      <c r="A244" s="181" t="s">
        <v>15093</v>
      </c>
      <c r="B244" s="182" t="s">
        <v>1122</v>
      </c>
      <c r="C244" s="186" t="s">
        <v>15517</v>
      </c>
      <c r="D244" s="230" t="s">
        <v>15517</v>
      </c>
      <c r="E244" s="182" t="s">
        <v>1090</v>
      </c>
      <c r="F244" s="182" t="s">
        <v>15093</v>
      </c>
      <c r="G244" s="182" t="s">
        <v>15863</v>
      </c>
      <c r="H244" s="183"/>
      <c r="I244" s="184" t="str">
        <f ca="1">IF(ISERROR($V244),"",OFFSET('Smelter Look-up'!$H$4,$V244-4,0))</f>
        <v/>
      </c>
      <c r="J244" s="184" t="str">
        <f ca="1">IF(ISERROR($V244),"",OFFSET('Smelter Look-up'!$I$4,$V244-4,0))</f>
        <v/>
      </c>
      <c r="K244" s="224"/>
      <c r="L244" s="224"/>
      <c r="M244" s="224"/>
      <c r="N244" s="224"/>
      <c r="O244" s="224" t="s">
        <v>15864</v>
      </c>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1">
      <c r="A245" s="181" t="s">
        <v>15458</v>
      </c>
      <c r="B245" s="182" t="s">
        <v>1120</v>
      </c>
      <c r="C245" s="186" t="s">
        <v>16012</v>
      </c>
      <c r="D245" s="230" t="s">
        <v>16012</v>
      </c>
      <c r="E245" s="182" t="s">
        <v>1095</v>
      </c>
      <c r="F245" s="182" t="s">
        <v>15458</v>
      </c>
      <c r="G245" s="182" t="s">
        <v>15863</v>
      </c>
      <c r="H245" s="183"/>
      <c r="I245" s="184" t="str">
        <f ca="1">IF(ISERROR($V245),"",OFFSET('Smelter Look-up'!$H$4,$V245-4,0))</f>
        <v/>
      </c>
      <c r="J245" s="184" t="str">
        <f ca="1">IF(ISERROR($V245),"",OFFSET('Smelter Look-up'!$I$4,$V245-4,0))</f>
        <v/>
      </c>
      <c r="K245" s="224"/>
      <c r="L245" s="224"/>
      <c r="M245" s="224"/>
      <c r="N245" s="224"/>
      <c r="O245" s="224" t="s">
        <v>16013</v>
      </c>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1">
      <c r="A246" s="181" t="s">
        <v>13789</v>
      </c>
      <c r="B246" s="182" t="s">
        <v>1122</v>
      </c>
      <c r="C246" s="186" t="s">
        <v>13787</v>
      </c>
      <c r="D246" s="230" t="s">
        <v>13787</v>
      </c>
      <c r="E246" s="182" t="s">
        <v>1090</v>
      </c>
      <c r="F246" s="182" t="s">
        <v>13789</v>
      </c>
      <c r="G246" s="182" t="s">
        <v>15863</v>
      </c>
      <c r="H246" s="183"/>
      <c r="I246" s="184" t="str">
        <f ca="1">IF(ISERROR($V246),"",OFFSET('Smelter Look-up'!$H$4,$V246-4,0))</f>
        <v/>
      </c>
      <c r="J246" s="184" t="str">
        <f ca="1">IF(ISERROR($V246),"",OFFSET('Smelter Look-up'!$I$4,$V246-4,0))</f>
        <v/>
      </c>
      <c r="K246" s="224"/>
      <c r="L246" s="224"/>
      <c r="M246" s="224"/>
      <c r="N246" s="224"/>
      <c r="O246" s="224" t="s">
        <v>15864</v>
      </c>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1">
      <c r="A247" s="181" t="s">
        <v>719</v>
      </c>
      <c r="B247" s="182" t="s">
        <v>1119</v>
      </c>
      <c r="C247" s="186" t="s">
        <v>1154</v>
      </c>
      <c r="D247" s="230" t="s">
        <v>1154</v>
      </c>
      <c r="E247" s="182" t="s">
        <v>2415</v>
      </c>
      <c r="F247" s="182" t="s">
        <v>719</v>
      </c>
      <c r="G247" s="182" t="s">
        <v>15863</v>
      </c>
      <c r="H247" s="183"/>
      <c r="I247" s="184" t="str">
        <f ca="1">IF(ISERROR($V247),"",OFFSET('Smelter Look-up'!$H$4,$V247-4,0))</f>
        <v/>
      </c>
      <c r="J247" s="184" t="str">
        <f ca="1">IF(ISERROR($V247),"",OFFSET('Smelter Look-up'!$I$4,$V247-4,0))</f>
        <v/>
      </c>
      <c r="K247" s="224"/>
      <c r="L247" s="224"/>
      <c r="M247" s="224"/>
      <c r="N247" s="224"/>
      <c r="O247" s="224" t="s">
        <v>16014</v>
      </c>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1">
      <c r="A248" s="181" t="s">
        <v>692</v>
      </c>
      <c r="B248" s="182" t="s">
        <v>1119</v>
      </c>
      <c r="C248" s="186" t="s">
        <v>2286</v>
      </c>
      <c r="D248" s="230" t="s">
        <v>2286</v>
      </c>
      <c r="E248" s="182" t="s">
        <v>874</v>
      </c>
      <c r="F248" s="182" t="s">
        <v>692</v>
      </c>
      <c r="G248" s="182" t="s">
        <v>15863</v>
      </c>
      <c r="H248" s="183"/>
      <c r="I248" s="184" t="str">
        <f ca="1">IF(ISERROR($V248),"",OFFSET('Smelter Look-up'!$H$4,$V248-4,0))</f>
        <v/>
      </c>
      <c r="J248" s="184" t="str">
        <f ca="1">IF(ISERROR($V248),"",OFFSET('Smelter Look-up'!$I$4,$V248-4,0))</f>
        <v/>
      </c>
      <c r="K248" s="224"/>
      <c r="L248" s="224"/>
      <c r="M248" s="224"/>
      <c r="N248" s="224"/>
      <c r="O248" s="224" t="s">
        <v>16015</v>
      </c>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1">
      <c r="A249" s="181" t="s">
        <v>1375</v>
      </c>
      <c r="B249" s="182" t="s">
        <v>1119</v>
      </c>
      <c r="C249" s="186" t="s">
        <v>1374</v>
      </c>
      <c r="D249" s="230" t="s">
        <v>1374</v>
      </c>
      <c r="E249" s="182" t="s">
        <v>885</v>
      </c>
      <c r="F249" s="182" t="s">
        <v>1375</v>
      </c>
      <c r="G249" s="182" t="s">
        <v>15863</v>
      </c>
      <c r="H249" s="183"/>
      <c r="I249" s="184" t="str">
        <f ca="1">IF(ISERROR($V249),"",OFFSET('Smelter Look-up'!$H$4,$V249-4,0))</f>
        <v/>
      </c>
      <c r="J249" s="184" t="str">
        <f ca="1">IF(ISERROR($V249),"",OFFSET('Smelter Look-up'!$I$4,$V249-4,0))</f>
        <v/>
      </c>
      <c r="K249" s="224"/>
      <c r="L249" s="224"/>
      <c r="M249" s="224"/>
      <c r="N249" s="224"/>
      <c r="O249" s="224" t="s">
        <v>885</v>
      </c>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1">
      <c r="A250" s="181" t="s">
        <v>13793</v>
      </c>
      <c r="B250" s="182" t="s">
        <v>1122</v>
      </c>
      <c r="C250" s="186" t="s">
        <v>13792</v>
      </c>
      <c r="D250" s="230" t="s">
        <v>13792</v>
      </c>
      <c r="E250" s="182" t="s">
        <v>873</v>
      </c>
      <c r="F250" s="182" t="s">
        <v>13793</v>
      </c>
      <c r="G250" s="182" t="s">
        <v>15863</v>
      </c>
      <c r="H250" s="183"/>
      <c r="I250" s="184" t="str">
        <f ca="1">IF(ISERROR($V250),"",OFFSET('Smelter Look-up'!$H$4,$V250-4,0))</f>
        <v/>
      </c>
      <c r="J250" s="184" t="str">
        <f ca="1">IF(ISERROR($V250),"",OFFSET('Smelter Look-up'!$I$4,$V250-4,0))</f>
        <v/>
      </c>
      <c r="K250" s="224"/>
      <c r="L250" s="224"/>
      <c r="M250" s="224"/>
      <c r="N250" s="224"/>
      <c r="O250" s="224" t="s">
        <v>15864</v>
      </c>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1">
      <c r="A251" s="181" t="s">
        <v>15424</v>
      </c>
      <c r="B251" s="182" t="s">
        <v>1119</v>
      </c>
      <c r="C251" s="186" t="s">
        <v>15423</v>
      </c>
      <c r="D251" s="230" t="s">
        <v>15423</v>
      </c>
      <c r="E251" s="182" t="s">
        <v>2414</v>
      </c>
      <c r="F251" s="182" t="s">
        <v>15424</v>
      </c>
      <c r="G251" s="182" t="s">
        <v>15863</v>
      </c>
      <c r="H251" s="183"/>
      <c r="I251" s="184" t="str">
        <f ca="1">IF(ISERROR($V251),"",OFFSET('Smelter Look-up'!$H$4,$V251-4,0))</f>
        <v/>
      </c>
      <c r="J251" s="184" t="str">
        <f ca="1">IF(ISERROR($V251),"",OFFSET('Smelter Look-up'!$I$4,$V251-4,0))</f>
        <v/>
      </c>
      <c r="K251" s="224"/>
      <c r="L251" s="224"/>
      <c r="M251" s="224"/>
      <c r="N251" s="224"/>
      <c r="O251" s="224" t="s">
        <v>16016</v>
      </c>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1">
      <c r="A252" s="181" t="s">
        <v>791</v>
      </c>
      <c r="B252" s="182" t="s">
        <v>1122</v>
      </c>
      <c r="C252" s="186" t="s">
        <v>146</v>
      </c>
      <c r="D252" s="230" t="s">
        <v>146</v>
      </c>
      <c r="E252" s="182" t="s">
        <v>2415</v>
      </c>
      <c r="F252" s="182" t="s">
        <v>791</v>
      </c>
      <c r="G252" s="182" t="s">
        <v>15863</v>
      </c>
      <c r="H252" s="183"/>
      <c r="I252" s="184" t="str">
        <f ca="1">IF(ISERROR($V252),"",OFFSET('Smelter Look-up'!$H$4,$V252-4,0))</f>
        <v/>
      </c>
      <c r="J252" s="184" t="str">
        <f ca="1">IF(ISERROR($V252),"",OFFSET('Smelter Look-up'!$I$4,$V252-4,0))</f>
        <v/>
      </c>
      <c r="K252" s="224"/>
      <c r="L252" s="224"/>
      <c r="M252" s="224"/>
      <c r="N252" s="224"/>
      <c r="O252" s="224" t="s">
        <v>16017</v>
      </c>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1">
      <c r="A253" s="181" t="s">
        <v>2486</v>
      </c>
      <c r="B253" s="182" t="s">
        <v>1119</v>
      </c>
      <c r="C253" s="186" t="s">
        <v>2485</v>
      </c>
      <c r="D253" s="230" t="s">
        <v>2485</v>
      </c>
      <c r="E253" s="182" t="s">
        <v>1097</v>
      </c>
      <c r="F253" s="182" t="s">
        <v>2486</v>
      </c>
      <c r="G253" s="182" t="s">
        <v>15863</v>
      </c>
      <c r="H253" s="183"/>
      <c r="I253" s="184" t="str">
        <f ca="1">IF(ISERROR($V253),"",OFFSET('Smelter Look-up'!$H$4,$V253-4,0))</f>
        <v/>
      </c>
      <c r="J253" s="184" t="str">
        <f ca="1">IF(ISERROR($V253),"",OFFSET('Smelter Look-up'!$I$4,$V253-4,0))</f>
        <v/>
      </c>
      <c r="K253" s="224"/>
      <c r="L253" s="224"/>
      <c r="M253" s="224"/>
      <c r="N253" s="224"/>
      <c r="O253" s="224" t="s">
        <v>15864</v>
      </c>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1">
      <c r="A254" s="181" t="s">
        <v>2425</v>
      </c>
      <c r="B254" s="182" t="s">
        <v>1119</v>
      </c>
      <c r="C254" s="186" t="s">
        <v>2424</v>
      </c>
      <c r="D254" s="230" t="s">
        <v>2424</v>
      </c>
      <c r="E254" s="182" t="s">
        <v>2415</v>
      </c>
      <c r="F254" s="182" t="s">
        <v>2425</v>
      </c>
      <c r="G254" s="182" t="s">
        <v>15863</v>
      </c>
      <c r="H254" s="183"/>
      <c r="I254" s="184" t="str">
        <f ca="1">IF(ISERROR($V254),"",OFFSET('Smelter Look-up'!$H$4,$V254-4,0))</f>
        <v/>
      </c>
      <c r="J254" s="184" t="str">
        <f ca="1">IF(ISERROR($V254),"",OFFSET('Smelter Look-up'!$I$4,$V254-4,0))</f>
        <v/>
      </c>
      <c r="K254" s="224"/>
      <c r="L254" s="224"/>
      <c r="M254" s="224"/>
      <c r="N254" s="224"/>
      <c r="O254" s="224" t="s">
        <v>15864</v>
      </c>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1">
      <c r="A255" s="181" t="s">
        <v>651</v>
      </c>
      <c r="B255" s="182" t="s">
        <v>1119</v>
      </c>
      <c r="C255" s="186" t="s">
        <v>2268</v>
      </c>
      <c r="D255" s="230" t="s">
        <v>2268</v>
      </c>
      <c r="E255" s="182" t="s">
        <v>1098</v>
      </c>
      <c r="F255" s="182" t="s">
        <v>651</v>
      </c>
      <c r="G255" s="182" t="s">
        <v>15863</v>
      </c>
      <c r="H255" s="183"/>
      <c r="I255" s="184" t="str">
        <f ca="1">IF(ISERROR($V255),"",OFFSET('Smelter Look-up'!$H$4,$V255-4,0))</f>
        <v/>
      </c>
      <c r="J255" s="184" t="str">
        <f ca="1">IF(ISERROR($V255),"",OFFSET('Smelter Look-up'!$I$4,$V255-4,0))</f>
        <v/>
      </c>
      <c r="K255" s="224"/>
      <c r="L255" s="224"/>
      <c r="M255" s="224"/>
      <c r="N255" s="224"/>
      <c r="O255" s="224" t="s">
        <v>16018</v>
      </c>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1">
      <c r="A256" s="181" t="s">
        <v>1577</v>
      </c>
      <c r="B256" s="182" t="s">
        <v>1119</v>
      </c>
      <c r="C256" s="186" t="s">
        <v>1576</v>
      </c>
      <c r="D256" s="230" t="s">
        <v>1576</v>
      </c>
      <c r="E256" s="182" t="s">
        <v>1090</v>
      </c>
      <c r="F256" s="182" t="s">
        <v>1577</v>
      </c>
      <c r="G256" s="182" t="s">
        <v>15863</v>
      </c>
      <c r="H256" s="183"/>
      <c r="I256" s="184" t="str">
        <f ca="1">IF(ISERROR($V256),"",OFFSET('Smelter Look-up'!$H$4,$V256-4,0))</f>
        <v/>
      </c>
      <c r="J256" s="184" t="str">
        <f ca="1">IF(ISERROR($V256),"",OFFSET('Smelter Look-up'!$I$4,$V256-4,0))</f>
        <v/>
      </c>
      <c r="K256" s="224"/>
      <c r="L256" s="224"/>
      <c r="M256" s="224"/>
      <c r="N256" s="224"/>
      <c r="O256" s="224" t="s">
        <v>1090</v>
      </c>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1">
      <c r="A257" s="181" t="s">
        <v>690</v>
      </c>
      <c r="B257" s="182" t="s">
        <v>1119</v>
      </c>
      <c r="C257" s="186" t="s">
        <v>2131</v>
      </c>
      <c r="D257" s="230" t="s">
        <v>2131</v>
      </c>
      <c r="E257" s="182" t="s">
        <v>1098</v>
      </c>
      <c r="F257" s="182" t="s">
        <v>690</v>
      </c>
      <c r="G257" s="182" t="s">
        <v>15863</v>
      </c>
      <c r="H257" s="183"/>
      <c r="I257" s="184" t="str">
        <f ca="1">IF(ISERROR($V257),"",OFFSET('Smelter Look-up'!$H$4,$V257-4,0))</f>
        <v/>
      </c>
      <c r="J257" s="184" t="str">
        <f ca="1">IF(ISERROR($V257),"",OFFSET('Smelter Look-up'!$I$4,$V257-4,0))</f>
        <v/>
      </c>
      <c r="K257" s="224"/>
      <c r="L257" s="224"/>
      <c r="M257" s="224"/>
      <c r="N257" s="224"/>
      <c r="O257" s="224" t="s">
        <v>16019</v>
      </c>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1">
      <c r="A258" s="181" t="s">
        <v>759</v>
      </c>
      <c r="B258" s="182" t="s">
        <v>1120</v>
      </c>
      <c r="C258" s="186" t="s">
        <v>832</v>
      </c>
      <c r="D258" s="230" t="s">
        <v>832</v>
      </c>
      <c r="E258" s="182" t="s">
        <v>2413</v>
      </c>
      <c r="F258" s="182" t="s">
        <v>759</v>
      </c>
      <c r="G258" s="182" t="s">
        <v>15863</v>
      </c>
      <c r="H258" s="183"/>
      <c r="I258" s="184" t="str">
        <f ca="1">IF(ISERROR($V258),"",OFFSET('Smelter Look-up'!$H$4,$V258-4,0))</f>
        <v/>
      </c>
      <c r="J258" s="184" t="str">
        <f ca="1">IF(ISERROR($V258),"",OFFSET('Smelter Look-up'!$I$4,$V258-4,0))</f>
        <v/>
      </c>
      <c r="K258" s="224"/>
      <c r="L258" s="224"/>
      <c r="M258" s="224"/>
      <c r="N258" s="224"/>
      <c r="O258" s="224" t="s">
        <v>16020</v>
      </c>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1">
      <c r="A259" s="181" t="s">
        <v>2420</v>
      </c>
      <c r="B259" s="182" t="s">
        <v>1119</v>
      </c>
      <c r="C259" s="186" t="s">
        <v>2419</v>
      </c>
      <c r="D259" s="230" t="s">
        <v>2419</v>
      </c>
      <c r="E259" s="182" t="s">
        <v>1091</v>
      </c>
      <c r="F259" s="182" t="s">
        <v>2420</v>
      </c>
      <c r="G259" s="182" t="s">
        <v>15863</v>
      </c>
      <c r="H259" s="183"/>
      <c r="I259" s="184" t="str">
        <f ca="1">IF(ISERROR($V259),"",OFFSET('Smelter Look-up'!$H$4,$V259-4,0))</f>
        <v/>
      </c>
      <c r="J259" s="184" t="str">
        <f ca="1">IF(ISERROR($V259),"",OFFSET('Smelter Look-up'!$I$4,$V259-4,0))</f>
        <v/>
      </c>
      <c r="K259" s="224"/>
      <c r="L259" s="224"/>
      <c r="M259" s="224"/>
      <c r="N259" s="224"/>
      <c r="O259" s="224" t="s">
        <v>15864</v>
      </c>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1">
      <c r="A260" s="181" t="s">
        <v>13845</v>
      </c>
      <c r="B260" s="182" t="s">
        <v>1122</v>
      </c>
      <c r="C260" s="186" t="s">
        <v>15518</v>
      </c>
      <c r="D260" s="230" t="s">
        <v>15518</v>
      </c>
      <c r="E260" s="182" t="s">
        <v>1090</v>
      </c>
      <c r="F260" s="182" t="s">
        <v>13845</v>
      </c>
      <c r="G260" s="182" t="s">
        <v>15863</v>
      </c>
      <c r="H260" s="183"/>
      <c r="I260" s="184" t="str">
        <f ca="1">IF(ISERROR($V260),"",OFFSET('Smelter Look-up'!$H$4,$V260-4,0))</f>
        <v/>
      </c>
      <c r="J260" s="184" t="str">
        <f ca="1">IF(ISERROR($V260),"",OFFSET('Smelter Look-up'!$I$4,$V260-4,0))</f>
        <v/>
      </c>
      <c r="K260" s="224"/>
      <c r="L260" s="224"/>
      <c r="M260" s="224"/>
      <c r="N260" s="224"/>
      <c r="O260" s="224" t="s">
        <v>15864</v>
      </c>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1">
      <c r="A261" s="181" t="s">
        <v>738</v>
      </c>
      <c r="B261" s="182" t="s">
        <v>1119</v>
      </c>
      <c r="C261" s="186" t="s">
        <v>2126</v>
      </c>
      <c r="D261" s="230" t="s">
        <v>2126</v>
      </c>
      <c r="E261" s="182" t="s">
        <v>1090</v>
      </c>
      <c r="F261" s="182" t="s">
        <v>738</v>
      </c>
      <c r="G261" s="182" t="s">
        <v>15863</v>
      </c>
      <c r="H261" s="183"/>
      <c r="I261" s="184" t="str">
        <f ca="1">IF(ISERROR($V261),"",OFFSET('Smelter Look-up'!$H$4,$V261-4,0))</f>
        <v/>
      </c>
      <c r="J261" s="184" t="str">
        <f ca="1">IF(ISERROR($V261),"",OFFSET('Smelter Look-up'!$I$4,$V261-4,0))</f>
        <v/>
      </c>
      <c r="K261" s="224"/>
      <c r="L261" s="224"/>
      <c r="M261" s="224"/>
      <c r="N261" s="224"/>
      <c r="O261" s="224" t="s">
        <v>16021</v>
      </c>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1">
      <c r="A262" s="181" t="s">
        <v>15098</v>
      </c>
      <c r="B262" s="182" t="s">
        <v>1122</v>
      </c>
      <c r="C262" s="186" t="s">
        <v>15097</v>
      </c>
      <c r="D262" s="230" t="s">
        <v>15097</v>
      </c>
      <c r="E262" s="182" t="s">
        <v>873</v>
      </c>
      <c r="F262" s="182" t="s">
        <v>15098</v>
      </c>
      <c r="G262" s="182" t="s">
        <v>15863</v>
      </c>
      <c r="H262" s="183"/>
      <c r="I262" s="184" t="str">
        <f ca="1">IF(ISERROR($V262),"",OFFSET('Smelter Look-up'!$H$4,$V262-4,0))</f>
        <v/>
      </c>
      <c r="J262" s="184" t="str">
        <f ca="1">IF(ISERROR($V262),"",OFFSET('Smelter Look-up'!$I$4,$V262-4,0))</f>
        <v/>
      </c>
      <c r="K262" s="224"/>
      <c r="L262" s="224"/>
      <c r="M262" s="224"/>
      <c r="N262" s="224"/>
      <c r="O262" s="224" t="s">
        <v>15864</v>
      </c>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1">
      <c r="A263" s="181" t="s">
        <v>733</v>
      </c>
      <c r="B263" s="182" t="s">
        <v>1119</v>
      </c>
      <c r="C263" s="186" t="s">
        <v>810</v>
      </c>
      <c r="D263" s="230" t="s">
        <v>810</v>
      </c>
      <c r="E263" s="182" t="s">
        <v>2415</v>
      </c>
      <c r="F263" s="182" t="s">
        <v>733</v>
      </c>
      <c r="G263" s="182" t="s">
        <v>15863</v>
      </c>
      <c r="H263" s="183"/>
      <c r="I263" s="184" t="str">
        <f ca="1">IF(ISERROR($V263),"",OFFSET('Smelter Look-up'!$H$4,$V263-4,0))</f>
        <v/>
      </c>
      <c r="J263" s="184" t="str">
        <f ca="1">IF(ISERROR($V263),"",OFFSET('Smelter Look-up'!$I$4,$V263-4,0))</f>
        <v/>
      </c>
      <c r="K263" s="224"/>
      <c r="L263" s="224"/>
      <c r="M263" s="224"/>
      <c r="N263" s="224"/>
      <c r="O263" s="224" t="s">
        <v>16022</v>
      </c>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1">
      <c r="A264" s="181" t="s">
        <v>13836</v>
      </c>
      <c r="B264" s="182" t="s">
        <v>1119</v>
      </c>
      <c r="C264" s="186" t="s">
        <v>13817</v>
      </c>
      <c r="D264" s="230" t="s">
        <v>13817</v>
      </c>
      <c r="E264" s="182" t="s">
        <v>12990</v>
      </c>
      <c r="F264" s="182" t="s">
        <v>13836</v>
      </c>
      <c r="G264" s="182" t="s">
        <v>15863</v>
      </c>
      <c r="H264" s="183"/>
      <c r="I264" s="184" t="str">
        <f ca="1">IF(ISERROR($V264),"",OFFSET('Smelter Look-up'!$H$4,$V264-4,0))</f>
        <v/>
      </c>
      <c r="J264" s="184" t="str">
        <f ca="1">IF(ISERROR($V264),"",OFFSET('Smelter Look-up'!$I$4,$V264-4,0))</f>
        <v/>
      </c>
      <c r="K264" s="224"/>
      <c r="L264" s="224"/>
      <c r="M264" s="224"/>
      <c r="N264" s="224"/>
      <c r="O264" s="224" t="s">
        <v>15864</v>
      </c>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1">
      <c r="A265" s="181" t="s">
        <v>709</v>
      </c>
      <c r="B265" s="182" t="s">
        <v>1119</v>
      </c>
      <c r="C265" s="186" t="s">
        <v>2138</v>
      </c>
      <c r="D265" s="230" t="s">
        <v>2138</v>
      </c>
      <c r="E265" s="182" t="s">
        <v>1098</v>
      </c>
      <c r="F265" s="182" t="s">
        <v>709</v>
      </c>
      <c r="G265" s="182" t="s">
        <v>15863</v>
      </c>
      <c r="H265" s="183"/>
      <c r="I265" s="184" t="str">
        <f ca="1">IF(ISERROR($V265),"",OFFSET('Smelter Look-up'!$H$4,$V265-4,0))</f>
        <v/>
      </c>
      <c r="J265" s="184" t="str">
        <f ca="1">IF(ISERROR($V265),"",OFFSET('Smelter Look-up'!$I$4,$V265-4,0))</f>
        <v/>
      </c>
      <c r="K265" s="224"/>
      <c r="L265" s="224"/>
      <c r="M265" s="224"/>
      <c r="N265" s="224"/>
      <c r="O265" s="224" t="s">
        <v>16023</v>
      </c>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1">
      <c r="A266" s="181" t="s">
        <v>15521</v>
      </c>
      <c r="B266" s="182" t="s">
        <v>1122</v>
      </c>
      <c r="C266" s="186" t="s">
        <v>15520</v>
      </c>
      <c r="D266" s="230" t="s">
        <v>15520</v>
      </c>
      <c r="E266" s="182" t="s">
        <v>882</v>
      </c>
      <c r="F266" s="182" t="s">
        <v>15521</v>
      </c>
      <c r="G266" s="182" t="s">
        <v>15863</v>
      </c>
      <c r="H266" s="183"/>
      <c r="I266" s="184" t="str">
        <f ca="1">IF(ISERROR($V266),"",OFFSET('Smelter Look-up'!$H$4,$V266-4,0))</f>
        <v/>
      </c>
      <c r="J266" s="184" t="str">
        <f ca="1">IF(ISERROR($V266),"",OFFSET('Smelter Look-up'!$I$4,$V266-4,0))</f>
        <v/>
      </c>
      <c r="K266" s="224"/>
      <c r="L266" s="224"/>
      <c r="M266" s="224"/>
      <c r="N266" s="224"/>
      <c r="O266" s="224" t="s">
        <v>15864</v>
      </c>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1">
      <c r="A267" s="181" t="s">
        <v>702</v>
      </c>
      <c r="B267" s="182" t="s">
        <v>1119</v>
      </c>
      <c r="C267" s="186" t="s">
        <v>1217</v>
      </c>
      <c r="D267" s="230" t="s">
        <v>1217</v>
      </c>
      <c r="E267" s="182" t="s">
        <v>2415</v>
      </c>
      <c r="F267" s="182" t="s">
        <v>702</v>
      </c>
      <c r="G267" s="182" t="s">
        <v>15863</v>
      </c>
      <c r="H267" s="183"/>
      <c r="I267" s="184" t="str">
        <f ca="1">IF(ISERROR($V267),"",OFFSET('Smelter Look-up'!$H$4,$V267-4,0))</f>
        <v/>
      </c>
      <c r="J267" s="184" t="str">
        <f ca="1">IF(ISERROR($V267),"",OFFSET('Smelter Look-up'!$I$4,$V267-4,0))</f>
        <v/>
      </c>
      <c r="K267" s="224"/>
      <c r="L267" s="224"/>
      <c r="M267" s="224"/>
      <c r="N267" s="224"/>
      <c r="O267" s="224" t="s">
        <v>16024</v>
      </c>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1">
      <c r="A268" s="181" t="s">
        <v>15474</v>
      </c>
      <c r="B268" s="182" t="s">
        <v>1122</v>
      </c>
      <c r="C268" s="186" t="s">
        <v>15473</v>
      </c>
      <c r="D268" s="230" t="s">
        <v>15473</v>
      </c>
      <c r="E268" s="182" t="s">
        <v>1090</v>
      </c>
      <c r="F268" s="182" t="s">
        <v>15474</v>
      </c>
      <c r="G268" s="182" t="s">
        <v>15863</v>
      </c>
      <c r="H268" s="183"/>
      <c r="I268" s="184" t="str">
        <f ca="1">IF(ISERROR($V268),"",OFFSET('Smelter Look-up'!$H$4,$V268-4,0))</f>
        <v/>
      </c>
      <c r="J268" s="184" t="str">
        <f ca="1">IF(ISERROR($V268),"",OFFSET('Smelter Look-up'!$I$4,$V268-4,0))</f>
        <v/>
      </c>
      <c r="K268" s="224"/>
      <c r="L268" s="224"/>
      <c r="M268" s="224"/>
      <c r="N268" s="224"/>
      <c r="O268" s="224" t="s">
        <v>15864</v>
      </c>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1">
      <c r="A269" s="181" t="s">
        <v>2245</v>
      </c>
      <c r="B269" s="182" t="s">
        <v>1119</v>
      </c>
      <c r="C269" s="186" t="s">
        <v>15031</v>
      </c>
      <c r="D269" s="230" t="s">
        <v>15031</v>
      </c>
      <c r="E269" s="182" t="s">
        <v>1085</v>
      </c>
      <c r="F269" s="182" t="s">
        <v>2245</v>
      </c>
      <c r="G269" s="182" t="s">
        <v>15863</v>
      </c>
      <c r="H269" s="183"/>
      <c r="I269" s="184" t="str">
        <f ca="1">IF(ISERROR($V269),"",OFFSET('Smelter Look-up'!$H$4,$V269-4,0))</f>
        <v/>
      </c>
      <c r="J269" s="184" t="str">
        <f ca="1">IF(ISERROR($V269),"",OFFSET('Smelter Look-up'!$I$4,$V269-4,0))</f>
        <v/>
      </c>
      <c r="K269" s="224"/>
      <c r="L269" s="224"/>
      <c r="M269" s="224"/>
      <c r="N269" s="224"/>
      <c r="O269" s="224" t="s">
        <v>15864</v>
      </c>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1">
      <c r="A270" s="181" t="s">
        <v>1774</v>
      </c>
      <c r="B270" s="182" t="s">
        <v>1120</v>
      </c>
      <c r="C270" s="186" t="s">
        <v>13158</v>
      </c>
      <c r="D270" s="230" t="s">
        <v>13158</v>
      </c>
      <c r="E270" s="182" t="s">
        <v>1090</v>
      </c>
      <c r="F270" s="182" t="s">
        <v>1774</v>
      </c>
      <c r="G270" s="182" t="s">
        <v>15863</v>
      </c>
      <c r="H270" s="183"/>
      <c r="I270" s="184" t="str">
        <f ca="1">IF(ISERROR($V270),"",OFFSET('Smelter Look-up'!$H$4,$V270-4,0))</f>
        <v/>
      </c>
      <c r="J270" s="184" t="str">
        <f ca="1">IF(ISERROR($V270),"",OFFSET('Smelter Look-up'!$I$4,$V270-4,0))</f>
        <v/>
      </c>
      <c r="K270" s="224"/>
      <c r="L270" s="224"/>
      <c r="M270" s="224"/>
      <c r="N270" s="224"/>
      <c r="O270" s="224" t="s">
        <v>16025</v>
      </c>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1">
      <c r="A271" s="181" t="s">
        <v>659</v>
      </c>
      <c r="B271" s="182" t="s">
        <v>1119</v>
      </c>
      <c r="C271" s="186" t="s">
        <v>895</v>
      </c>
      <c r="D271" s="230" t="s">
        <v>895</v>
      </c>
      <c r="E271" s="182" t="s">
        <v>1103</v>
      </c>
      <c r="F271" s="182" t="s">
        <v>659</v>
      </c>
      <c r="G271" s="182" t="s">
        <v>15863</v>
      </c>
      <c r="H271" s="183"/>
      <c r="I271" s="184" t="str">
        <f ca="1">IF(ISERROR($V271),"",OFFSET('Smelter Look-up'!$H$4,$V271-4,0))</f>
        <v/>
      </c>
      <c r="J271" s="184" t="str">
        <f ca="1">IF(ISERROR($V271),"",OFFSET('Smelter Look-up'!$I$4,$V271-4,0))</f>
        <v/>
      </c>
      <c r="K271" s="224"/>
      <c r="L271" s="224"/>
      <c r="M271" s="224"/>
      <c r="N271" s="224"/>
      <c r="O271" s="224" t="s">
        <v>16026</v>
      </c>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1">
      <c r="A272" s="181" t="s">
        <v>696</v>
      </c>
      <c r="B272" s="182" t="s">
        <v>1119</v>
      </c>
      <c r="C272" s="186" t="s">
        <v>1606</v>
      </c>
      <c r="D272" s="230" t="s">
        <v>1606</v>
      </c>
      <c r="E272" s="182" t="s">
        <v>1090</v>
      </c>
      <c r="F272" s="182" t="s">
        <v>696</v>
      </c>
      <c r="G272" s="182" t="s">
        <v>15863</v>
      </c>
      <c r="H272" s="183"/>
      <c r="I272" s="184" t="str">
        <f ca="1">IF(ISERROR($V272),"",OFFSET('Smelter Look-up'!$H$4,$V272-4,0))</f>
        <v/>
      </c>
      <c r="J272" s="184" t="str">
        <f ca="1">IF(ISERROR($V272),"",OFFSET('Smelter Look-up'!$I$4,$V272-4,0))</f>
        <v/>
      </c>
      <c r="K272" s="224"/>
      <c r="L272" s="224"/>
      <c r="M272" s="224"/>
      <c r="N272" s="224"/>
      <c r="O272" s="224" t="s">
        <v>1090</v>
      </c>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1">
      <c r="A273" s="181" t="s">
        <v>2294</v>
      </c>
      <c r="B273" s="182" t="s">
        <v>1119</v>
      </c>
      <c r="C273" s="186" t="s">
        <v>2293</v>
      </c>
      <c r="D273" s="230" t="s">
        <v>2293</v>
      </c>
      <c r="E273" s="182" t="s">
        <v>1105</v>
      </c>
      <c r="F273" s="182" t="s">
        <v>2294</v>
      </c>
      <c r="G273" s="182" t="s">
        <v>15863</v>
      </c>
      <c r="H273" s="183"/>
      <c r="I273" s="184" t="str">
        <f ca="1">IF(ISERROR($V273),"",OFFSET('Smelter Look-up'!$H$4,$V273-4,0))</f>
        <v/>
      </c>
      <c r="J273" s="184" t="str">
        <f ca="1">IF(ISERROR($V273),"",OFFSET('Smelter Look-up'!$I$4,$V273-4,0))</f>
        <v/>
      </c>
      <c r="K273" s="224"/>
      <c r="L273" s="224"/>
      <c r="M273" s="224"/>
      <c r="N273" s="224"/>
      <c r="O273" s="224" t="s">
        <v>15864</v>
      </c>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1">
      <c r="A274" s="181" t="s">
        <v>1825</v>
      </c>
      <c r="B274" s="182" t="s">
        <v>1122</v>
      </c>
      <c r="C274" s="186" t="s">
        <v>1824</v>
      </c>
      <c r="D274" s="230" t="s">
        <v>1824</v>
      </c>
      <c r="E274" s="182" t="s">
        <v>2415</v>
      </c>
      <c r="F274" s="182" t="s">
        <v>1825</v>
      </c>
      <c r="G274" s="182" t="s">
        <v>15863</v>
      </c>
      <c r="H274" s="183"/>
      <c r="I274" s="184" t="str">
        <f ca="1">IF(ISERROR($V274),"",OFFSET('Smelter Look-up'!$H$4,$V274-4,0))</f>
        <v/>
      </c>
      <c r="J274" s="184" t="str">
        <f ca="1">IF(ISERROR($V274),"",OFFSET('Smelter Look-up'!$I$4,$V274-4,0))</f>
        <v/>
      </c>
      <c r="K274" s="224"/>
      <c r="L274" s="224"/>
      <c r="M274" s="224"/>
      <c r="N274" s="224"/>
      <c r="O274" s="224" t="s">
        <v>16027</v>
      </c>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1">
      <c r="A275" s="181" t="s">
        <v>760</v>
      </c>
      <c r="B275" s="182" t="s">
        <v>1120</v>
      </c>
      <c r="C275" s="186" t="s">
        <v>12404</v>
      </c>
      <c r="D275" s="230" t="s">
        <v>12404</v>
      </c>
      <c r="E275" s="182" t="s">
        <v>1086</v>
      </c>
      <c r="F275" s="182" t="s">
        <v>760</v>
      </c>
      <c r="G275" s="182" t="s">
        <v>15863</v>
      </c>
      <c r="H275" s="183"/>
      <c r="I275" s="184" t="str">
        <f ca="1">IF(ISERROR($V275),"",OFFSET('Smelter Look-up'!$H$4,$V275-4,0))</f>
        <v/>
      </c>
      <c r="J275" s="184" t="str">
        <f ca="1">IF(ISERROR($V275),"",OFFSET('Smelter Look-up'!$I$4,$V275-4,0))</f>
        <v/>
      </c>
      <c r="K275" s="224"/>
      <c r="L275" s="224"/>
      <c r="M275" s="224"/>
      <c r="N275" s="224"/>
      <c r="O275" s="224" t="s">
        <v>16028</v>
      </c>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1">
      <c r="A276" s="181" t="s">
        <v>778</v>
      </c>
      <c r="B276" s="182" t="s">
        <v>1120</v>
      </c>
      <c r="C276" s="186" t="s">
        <v>777</v>
      </c>
      <c r="D276" s="230" t="s">
        <v>777</v>
      </c>
      <c r="E276" s="182" t="s">
        <v>2414</v>
      </c>
      <c r="F276" s="182" t="s">
        <v>778</v>
      </c>
      <c r="G276" s="182" t="s">
        <v>15863</v>
      </c>
      <c r="H276" s="183"/>
      <c r="I276" s="184" t="str">
        <f ca="1">IF(ISERROR($V276),"",OFFSET('Smelter Look-up'!$H$4,$V276-4,0))</f>
        <v/>
      </c>
      <c r="J276" s="184" t="str">
        <f ca="1">IF(ISERROR($V276),"",OFFSET('Smelter Look-up'!$I$4,$V276-4,0))</f>
        <v/>
      </c>
      <c r="K276" s="224"/>
      <c r="L276" s="224"/>
      <c r="M276" s="224"/>
      <c r="N276" s="224"/>
      <c r="O276" s="224" t="s">
        <v>16029</v>
      </c>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1">
      <c r="A277" s="181" t="s">
        <v>1385</v>
      </c>
      <c r="B277" s="182" t="s">
        <v>1121</v>
      </c>
      <c r="C277" s="186" t="s">
        <v>2152</v>
      </c>
      <c r="D277" s="230" t="s">
        <v>2152</v>
      </c>
      <c r="E277" s="182" t="s">
        <v>1090</v>
      </c>
      <c r="F277" s="182" t="s">
        <v>1385</v>
      </c>
      <c r="G277" s="182" t="s">
        <v>15863</v>
      </c>
      <c r="H277" s="183"/>
      <c r="I277" s="184" t="str">
        <f ca="1">IF(ISERROR($V277),"",OFFSET('Smelter Look-up'!$H$4,$V277-4,0))</f>
        <v/>
      </c>
      <c r="J277" s="184" t="str">
        <f ca="1">IF(ISERROR($V277),"",OFFSET('Smelter Look-up'!$I$4,$V277-4,0))</f>
        <v/>
      </c>
      <c r="K277" s="224"/>
      <c r="L277" s="224"/>
      <c r="M277" s="224"/>
      <c r="N277" s="224"/>
      <c r="O277" s="224" t="s">
        <v>16030</v>
      </c>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1">
      <c r="A278" s="181" t="s">
        <v>1394</v>
      </c>
      <c r="B278" s="182" t="s">
        <v>1122</v>
      </c>
      <c r="C278" s="186" t="s">
        <v>15514</v>
      </c>
      <c r="D278" s="230" t="s">
        <v>15514</v>
      </c>
      <c r="E278" s="182" t="s">
        <v>1090</v>
      </c>
      <c r="F278" s="182" t="s">
        <v>1394</v>
      </c>
      <c r="G278" s="182" t="s">
        <v>15863</v>
      </c>
      <c r="H278" s="183"/>
      <c r="I278" s="184" t="str">
        <f ca="1">IF(ISERROR($V278),"",OFFSET('Smelter Look-up'!$H$4,$V278-4,0))</f>
        <v/>
      </c>
      <c r="J278" s="184" t="str">
        <f ca="1">IF(ISERROR($V278),"",OFFSET('Smelter Look-up'!$I$4,$V278-4,0))</f>
        <v/>
      </c>
      <c r="K278" s="224"/>
      <c r="L278" s="224"/>
      <c r="M278" s="224"/>
      <c r="N278" s="224"/>
      <c r="O278" s="224" t="s">
        <v>16031</v>
      </c>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1">
      <c r="A279" s="181" t="s">
        <v>784</v>
      </c>
      <c r="B279" s="182" t="s">
        <v>1122</v>
      </c>
      <c r="C279" s="186" t="s">
        <v>145</v>
      </c>
      <c r="D279" s="230" t="s">
        <v>145</v>
      </c>
      <c r="E279" s="182" t="s">
        <v>2415</v>
      </c>
      <c r="F279" s="182" t="s">
        <v>784</v>
      </c>
      <c r="G279" s="182" t="s">
        <v>15863</v>
      </c>
      <c r="H279" s="183"/>
      <c r="I279" s="184" t="str">
        <f ca="1">IF(ISERROR($V279),"",OFFSET('Smelter Look-up'!$H$4,$V279-4,0))</f>
        <v/>
      </c>
      <c r="J279" s="184" t="str">
        <f ca="1">IF(ISERROR($V279),"",OFFSET('Smelter Look-up'!$I$4,$V279-4,0))</f>
        <v/>
      </c>
      <c r="K279" s="224"/>
      <c r="L279" s="224"/>
      <c r="M279" s="224"/>
      <c r="N279" s="224"/>
      <c r="O279" s="224" t="s">
        <v>16032</v>
      </c>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1">
      <c r="A280" s="181" t="s">
        <v>15460</v>
      </c>
      <c r="B280" s="182" t="s">
        <v>1120</v>
      </c>
      <c r="C280" s="186" t="s">
        <v>15459</v>
      </c>
      <c r="D280" s="230" t="s">
        <v>15459</v>
      </c>
      <c r="E280" s="182" t="s">
        <v>1095</v>
      </c>
      <c r="F280" s="182" t="s">
        <v>15460</v>
      </c>
      <c r="G280" s="182" t="s">
        <v>15863</v>
      </c>
      <c r="H280" s="183"/>
      <c r="I280" s="184" t="str">
        <f ca="1">IF(ISERROR($V280),"",OFFSET('Smelter Look-up'!$H$4,$V280-4,0))</f>
        <v/>
      </c>
      <c r="J280" s="184" t="str">
        <f ca="1">IF(ISERROR($V280),"",OFFSET('Smelter Look-up'!$I$4,$V280-4,0))</f>
        <v/>
      </c>
      <c r="K280" s="224"/>
      <c r="L280" s="224"/>
      <c r="M280" s="224"/>
      <c r="N280" s="224"/>
      <c r="O280" s="224" t="s">
        <v>16033</v>
      </c>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1">
      <c r="A281" s="181" t="s">
        <v>685</v>
      </c>
      <c r="B281" s="182" t="s">
        <v>1119</v>
      </c>
      <c r="C281" s="186" t="s">
        <v>1395</v>
      </c>
      <c r="D281" s="230" t="s">
        <v>1395</v>
      </c>
      <c r="E281" s="182" t="s">
        <v>873</v>
      </c>
      <c r="F281" s="182" t="s">
        <v>685</v>
      </c>
      <c r="G281" s="182" t="s">
        <v>15863</v>
      </c>
      <c r="H281" s="183"/>
      <c r="I281" s="184" t="str">
        <f ca="1">IF(ISERROR($V281),"",OFFSET('Smelter Look-up'!$H$4,$V281-4,0))</f>
        <v/>
      </c>
      <c r="J281" s="184" t="str">
        <f ca="1">IF(ISERROR($V281),"",OFFSET('Smelter Look-up'!$I$4,$V281-4,0))</f>
        <v/>
      </c>
      <c r="K281" s="224"/>
      <c r="L281" s="224"/>
      <c r="M281" s="224"/>
      <c r="N281" s="224"/>
      <c r="O281" s="224" t="s">
        <v>16034</v>
      </c>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1">
      <c r="A282" s="181" t="s">
        <v>649</v>
      </c>
      <c r="B282" s="182" t="s">
        <v>1119</v>
      </c>
      <c r="C282" s="186" t="s">
        <v>12406</v>
      </c>
      <c r="D282" s="230" t="s">
        <v>12406</v>
      </c>
      <c r="E282" s="182" t="s">
        <v>1086</v>
      </c>
      <c r="F282" s="182" t="s">
        <v>649</v>
      </c>
      <c r="G282" s="182" t="s">
        <v>15863</v>
      </c>
      <c r="H282" s="183"/>
      <c r="I282" s="184" t="str">
        <f ca="1">IF(ISERROR($V282),"",OFFSET('Smelter Look-up'!$H$4,$V282-4,0))</f>
        <v/>
      </c>
      <c r="J282" s="184" t="str">
        <f ca="1">IF(ISERROR($V282),"",OFFSET('Smelter Look-up'!$I$4,$V282-4,0))</f>
        <v/>
      </c>
      <c r="K282" s="224"/>
      <c r="L282" s="224"/>
      <c r="M282" s="224"/>
      <c r="N282" s="224"/>
      <c r="O282" s="224" t="s">
        <v>16035</v>
      </c>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1">
      <c r="A283" s="181" t="s">
        <v>1801</v>
      </c>
      <c r="B283" s="182" t="s">
        <v>1120</v>
      </c>
      <c r="C283" s="186" t="s">
        <v>15496</v>
      </c>
      <c r="D283" s="230" t="s">
        <v>15496</v>
      </c>
      <c r="E283" s="182" t="s">
        <v>1085</v>
      </c>
      <c r="F283" s="182" t="s">
        <v>1801</v>
      </c>
      <c r="G283" s="182" t="s">
        <v>15863</v>
      </c>
      <c r="H283" s="183"/>
      <c r="I283" s="184" t="str">
        <f ca="1">IF(ISERROR($V283),"",OFFSET('Smelter Look-up'!$H$4,$V283-4,0))</f>
        <v/>
      </c>
      <c r="J283" s="184" t="str">
        <f ca="1">IF(ISERROR($V283),"",OFFSET('Smelter Look-up'!$I$4,$V283-4,0))</f>
        <v/>
      </c>
      <c r="K283" s="224"/>
      <c r="L283" s="224"/>
      <c r="M283" s="224"/>
      <c r="N283" s="224"/>
      <c r="O283" s="224" t="s">
        <v>16036</v>
      </c>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1">
      <c r="A284" s="181" t="s">
        <v>789</v>
      </c>
      <c r="B284" s="182" t="s">
        <v>1122</v>
      </c>
      <c r="C284" s="186" t="s">
        <v>15519</v>
      </c>
      <c r="D284" s="230" t="s">
        <v>15519</v>
      </c>
      <c r="E284" s="182" t="s">
        <v>1090</v>
      </c>
      <c r="F284" s="182" t="s">
        <v>789</v>
      </c>
      <c r="G284" s="182" t="s">
        <v>15863</v>
      </c>
      <c r="H284" s="183"/>
      <c r="I284" s="184" t="str">
        <f ca="1">IF(ISERROR($V284),"",OFFSET('Smelter Look-up'!$H$4,$V284-4,0))</f>
        <v/>
      </c>
      <c r="J284" s="184" t="str">
        <f ca="1">IF(ISERROR($V284),"",OFFSET('Smelter Look-up'!$I$4,$V284-4,0))</f>
        <v/>
      </c>
      <c r="K284" s="224"/>
      <c r="L284" s="224"/>
      <c r="M284" s="224"/>
      <c r="N284" s="224"/>
      <c r="O284" s="224" t="s">
        <v>16037</v>
      </c>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1">
      <c r="A285" s="181" t="s">
        <v>678</v>
      </c>
      <c r="B285" s="182" t="s">
        <v>1119</v>
      </c>
      <c r="C285" s="186" t="s">
        <v>1216</v>
      </c>
      <c r="D285" s="230" t="s">
        <v>1216</v>
      </c>
      <c r="E285" s="182" t="s">
        <v>1098</v>
      </c>
      <c r="F285" s="182" t="s">
        <v>678</v>
      </c>
      <c r="G285" s="182" t="s">
        <v>15863</v>
      </c>
      <c r="H285" s="183"/>
      <c r="I285" s="184" t="str">
        <f ca="1">IF(ISERROR($V285),"",OFFSET('Smelter Look-up'!$H$4,$V285-4,0))</f>
        <v/>
      </c>
      <c r="J285" s="184" t="str">
        <f ca="1">IF(ISERROR($V285),"",OFFSET('Smelter Look-up'!$I$4,$V285-4,0))</f>
        <v/>
      </c>
      <c r="K285" s="224"/>
      <c r="L285" s="224"/>
      <c r="M285" s="224"/>
      <c r="N285" s="224"/>
      <c r="O285" s="224" t="s">
        <v>16038</v>
      </c>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1">
      <c r="A286" s="181" t="s">
        <v>15488</v>
      </c>
      <c r="B286" s="182" t="s">
        <v>1119</v>
      </c>
      <c r="C286" s="186" t="s">
        <v>15487</v>
      </c>
      <c r="D286" s="230" t="s">
        <v>15487</v>
      </c>
      <c r="E286" s="182" t="s">
        <v>1086</v>
      </c>
      <c r="F286" s="182" t="s">
        <v>15488</v>
      </c>
      <c r="G286" s="182" t="s">
        <v>15863</v>
      </c>
      <c r="H286" s="183"/>
      <c r="I286" s="184" t="str">
        <f ca="1">IF(ISERROR($V286),"",OFFSET('Smelter Look-up'!$H$4,$V286-4,0))</f>
        <v/>
      </c>
      <c r="J286" s="184" t="str">
        <f ca="1">IF(ISERROR($V286),"",OFFSET('Smelter Look-up'!$I$4,$V286-4,0))</f>
        <v/>
      </c>
      <c r="K286" s="224"/>
      <c r="L286" s="224"/>
      <c r="M286" s="224"/>
      <c r="N286" s="224"/>
      <c r="O286" s="224" t="s">
        <v>15864</v>
      </c>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1">
      <c r="A287" s="181" t="s">
        <v>680</v>
      </c>
      <c r="B287" s="182" t="s">
        <v>1119</v>
      </c>
      <c r="C287" s="186" t="s">
        <v>898</v>
      </c>
      <c r="D287" s="230" t="s">
        <v>898</v>
      </c>
      <c r="E287" s="182" t="s">
        <v>1098</v>
      </c>
      <c r="F287" s="182" t="s">
        <v>680</v>
      </c>
      <c r="G287" s="182" t="s">
        <v>15863</v>
      </c>
      <c r="H287" s="183"/>
      <c r="I287" s="184" t="str">
        <f ca="1">IF(ISERROR($V287),"",OFFSET('Smelter Look-up'!$H$4,$V287-4,0))</f>
        <v/>
      </c>
      <c r="J287" s="184" t="str">
        <f ca="1">IF(ISERROR($V287),"",OFFSET('Smelter Look-up'!$I$4,$V287-4,0))</f>
        <v/>
      </c>
      <c r="K287" s="224"/>
      <c r="L287" s="224"/>
      <c r="M287" s="224"/>
      <c r="N287" s="224"/>
      <c r="O287" s="224" t="s">
        <v>16039</v>
      </c>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1">
      <c r="A288" s="181" t="s">
        <v>2512</v>
      </c>
      <c r="B288" s="182" t="s">
        <v>1120</v>
      </c>
      <c r="C288" s="186" t="s">
        <v>2511</v>
      </c>
      <c r="D288" s="230" t="s">
        <v>2511</v>
      </c>
      <c r="E288" s="182" t="s">
        <v>1090</v>
      </c>
      <c r="F288" s="182" t="s">
        <v>2512</v>
      </c>
      <c r="G288" s="182" t="s">
        <v>15863</v>
      </c>
      <c r="H288" s="183"/>
      <c r="I288" s="184" t="str">
        <f ca="1">IF(ISERROR($V288),"",OFFSET('Smelter Look-up'!$H$4,$V288-4,0))</f>
        <v/>
      </c>
      <c r="J288" s="184" t="str">
        <f ca="1">IF(ISERROR($V288),"",OFFSET('Smelter Look-up'!$I$4,$V288-4,0))</f>
        <v/>
      </c>
      <c r="K288" s="224"/>
      <c r="L288" s="224"/>
      <c r="M288" s="224"/>
      <c r="N288" s="224"/>
      <c r="O288" s="224" t="s">
        <v>15864</v>
      </c>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1">
      <c r="A289" s="181" t="s">
        <v>16040</v>
      </c>
      <c r="B289" s="182" t="s">
        <v>1120</v>
      </c>
      <c r="C289" s="186" t="s">
        <v>16041</v>
      </c>
      <c r="D289" s="230" t="s">
        <v>16041</v>
      </c>
      <c r="E289" s="182" t="s">
        <v>1105</v>
      </c>
      <c r="F289" s="182" t="s">
        <v>16040</v>
      </c>
      <c r="G289" s="182" t="s">
        <v>15863</v>
      </c>
      <c r="H289" s="183"/>
      <c r="I289" s="184" t="str">
        <f ca="1">IF(ISERROR($V289),"",OFFSET('Smelter Look-up'!$H$4,$V289-4,0))</f>
        <v/>
      </c>
      <c r="J289" s="184" t="str">
        <f ca="1">IF(ISERROR($V289),"",OFFSET('Smelter Look-up'!$I$4,$V289-4,0))</f>
        <v/>
      </c>
      <c r="K289" s="224"/>
      <c r="L289" s="224"/>
      <c r="M289" s="224"/>
      <c r="N289" s="224"/>
      <c r="O289" s="224" t="s">
        <v>15864</v>
      </c>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1">
      <c r="A290" s="181" t="s">
        <v>1400</v>
      </c>
      <c r="B290" s="182" t="s">
        <v>1121</v>
      </c>
      <c r="C290" s="186" t="s">
        <v>1399</v>
      </c>
      <c r="D290" s="230" t="s">
        <v>1399</v>
      </c>
      <c r="E290" s="182" t="s">
        <v>1098</v>
      </c>
      <c r="F290" s="182" t="s">
        <v>1400</v>
      </c>
      <c r="G290" s="182" t="s">
        <v>15863</v>
      </c>
      <c r="H290" s="183"/>
      <c r="I290" s="184" t="str">
        <f ca="1">IF(ISERROR($V290),"",OFFSET('Smelter Look-up'!$H$4,$V290-4,0))</f>
        <v/>
      </c>
      <c r="J290" s="184" t="str">
        <f ca="1">IF(ISERROR($V290),"",OFFSET('Smelter Look-up'!$I$4,$V290-4,0))</f>
        <v/>
      </c>
      <c r="K290" s="224"/>
      <c r="L290" s="224"/>
      <c r="M290" s="224"/>
      <c r="N290" s="224"/>
      <c r="O290" s="224" t="s">
        <v>16042</v>
      </c>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1">
      <c r="A291" s="181" t="s">
        <v>749</v>
      </c>
      <c r="B291" s="182" t="s">
        <v>1121</v>
      </c>
      <c r="C291" s="186" t="s">
        <v>1218</v>
      </c>
      <c r="D291" s="230" t="s">
        <v>1218</v>
      </c>
      <c r="E291" s="182" t="s">
        <v>1098</v>
      </c>
      <c r="F291" s="182" t="s">
        <v>749</v>
      </c>
      <c r="G291" s="182" t="s">
        <v>15863</v>
      </c>
      <c r="H291" s="183"/>
      <c r="I291" s="184" t="str">
        <f ca="1">IF(ISERROR($V291),"",OFFSET('Smelter Look-up'!$H$4,$V291-4,0))</f>
        <v/>
      </c>
      <c r="J291" s="184" t="str">
        <f ca="1">IF(ISERROR($V291),"",OFFSET('Smelter Look-up'!$I$4,$V291-4,0))</f>
        <v/>
      </c>
      <c r="K291" s="224"/>
      <c r="L291" s="224"/>
      <c r="M291" s="224"/>
      <c r="N291" s="224"/>
      <c r="O291" s="224" t="s">
        <v>16043</v>
      </c>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1">
      <c r="A292" s="181" t="s">
        <v>2299</v>
      </c>
      <c r="B292" s="182" t="s">
        <v>1119</v>
      </c>
      <c r="C292" s="186" t="s">
        <v>13769</v>
      </c>
      <c r="D292" s="230" t="s">
        <v>13769</v>
      </c>
      <c r="E292" s="182" t="s">
        <v>1106</v>
      </c>
      <c r="F292" s="182" t="s">
        <v>2299</v>
      </c>
      <c r="G292" s="182" t="s">
        <v>15863</v>
      </c>
      <c r="H292" s="183"/>
      <c r="I292" s="184" t="str">
        <f ca="1">IF(ISERROR($V292),"",OFFSET('Smelter Look-up'!$H$4,$V292-4,0))</f>
        <v/>
      </c>
      <c r="J292" s="184" t="str">
        <f ca="1">IF(ISERROR($V292),"",OFFSET('Smelter Look-up'!$I$4,$V292-4,0))</f>
        <v/>
      </c>
      <c r="K292" s="224"/>
      <c r="L292" s="224"/>
      <c r="M292" s="224"/>
      <c r="N292" s="224"/>
      <c r="O292" s="224" t="s">
        <v>15864</v>
      </c>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1">
      <c r="A293" s="181" t="s">
        <v>700</v>
      </c>
      <c r="B293" s="182" t="s">
        <v>1119</v>
      </c>
      <c r="C293" s="186" t="s">
        <v>2135</v>
      </c>
      <c r="D293" s="230" t="s">
        <v>2135</v>
      </c>
      <c r="E293" s="182" t="s">
        <v>876</v>
      </c>
      <c r="F293" s="182" t="s">
        <v>700</v>
      </c>
      <c r="G293" s="182" t="s">
        <v>15863</v>
      </c>
      <c r="H293" s="183"/>
      <c r="I293" s="184" t="str">
        <f ca="1">IF(ISERROR($V293),"",OFFSET('Smelter Look-up'!$H$4,$V293-4,0))</f>
        <v/>
      </c>
      <c r="J293" s="184" t="str">
        <f ca="1">IF(ISERROR($V293),"",OFFSET('Smelter Look-up'!$I$4,$V293-4,0))</f>
        <v/>
      </c>
      <c r="K293" s="224"/>
      <c r="L293" s="224"/>
      <c r="M293" s="224"/>
      <c r="N293" s="224"/>
      <c r="O293" s="224" t="s">
        <v>16044</v>
      </c>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1">
      <c r="A294" s="181" t="s">
        <v>697</v>
      </c>
      <c r="B294" s="182" t="s">
        <v>1119</v>
      </c>
      <c r="C294" s="186" t="s">
        <v>900</v>
      </c>
      <c r="D294" s="230" t="s">
        <v>900</v>
      </c>
      <c r="E294" s="182" t="s">
        <v>2415</v>
      </c>
      <c r="F294" s="182" t="s">
        <v>697</v>
      </c>
      <c r="G294" s="182" t="s">
        <v>15863</v>
      </c>
      <c r="H294" s="183"/>
      <c r="I294" s="184" t="str">
        <f ca="1">IF(ISERROR($V294),"",OFFSET('Smelter Look-up'!$H$4,$V294-4,0))</f>
        <v/>
      </c>
      <c r="J294" s="184" t="str">
        <f ca="1">IF(ISERROR($V294),"",OFFSET('Smelter Look-up'!$I$4,$V294-4,0))</f>
        <v/>
      </c>
      <c r="K294" s="224"/>
      <c r="L294" s="224"/>
      <c r="M294" s="224"/>
      <c r="N294" s="224"/>
      <c r="O294" s="224" t="s">
        <v>16045</v>
      </c>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1">
      <c r="A295" s="181" t="s">
        <v>710</v>
      </c>
      <c r="B295" s="182" t="s">
        <v>1119</v>
      </c>
      <c r="C295" s="186" t="s">
        <v>2139</v>
      </c>
      <c r="D295" s="230" t="s">
        <v>2139</v>
      </c>
      <c r="E295" s="182" t="s">
        <v>1098</v>
      </c>
      <c r="F295" s="182" t="s">
        <v>710</v>
      </c>
      <c r="G295" s="182" t="s">
        <v>15863</v>
      </c>
      <c r="H295" s="183"/>
      <c r="I295" s="184" t="str">
        <f ca="1">IF(ISERROR($V295),"",OFFSET('Smelter Look-up'!$H$4,$V295-4,0))</f>
        <v/>
      </c>
      <c r="J295" s="184" t="str">
        <f ca="1">IF(ISERROR($V295),"",OFFSET('Smelter Look-up'!$I$4,$V295-4,0))</f>
        <v/>
      </c>
      <c r="K295" s="224"/>
      <c r="L295" s="224"/>
      <c r="M295" s="224"/>
      <c r="N295" s="224"/>
      <c r="O295" s="224" t="s">
        <v>16046</v>
      </c>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1">
      <c r="A296" s="181" t="s">
        <v>682</v>
      </c>
      <c r="B296" s="182" t="s">
        <v>1119</v>
      </c>
      <c r="C296" s="186" t="s">
        <v>2184</v>
      </c>
      <c r="D296" s="230" t="s">
        <v>2184</v>
      </c>
      <c r="E296" s="182" t="s">
        <v>2415</v>
      </c>
      <c r="F296" s="182" t="s">
        <v>682</v>
      </c>
      <c r="G296" s="182" t="s">
        <v>15863</v>
      </c>
      <c r="H296" s="183"/>
      <c r="I296" s="184" t="str">
        <f ca="1">IF(ISERROR($V296),"",OFFSET('Smelter Look-up'!$H$4,$V296-4,0))</f>
        <v/>
      </c>
      <c r="J296" s="184" t="str">
        <f ca="1">IF(ISERROR($V296),"",OFFSET('Smelter Look-up'!$I$4,$V296-4,0))</f>
        <v/>
      </c>
      <c r="K296" s="224"/>
      <c r="L296" s="224"/>
      <c r="M296" s="224"/>
      <c r="N296" s="224"/>
      <c r="O296" s="224" t="s">
        <v>16047</v>
      </c>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1">
      <c r="A297" s="181" t="s">
        <v>1398</v>
      </c>
      <c r="B297" s="182" t="s">
        <v>1120</v>
      </c>
      <c r="C297" s="186" t="s">
        <v>896</v>
      </c>
      <c r="D297" s="230" t="s">
        <v>896</v>
      </c>
      <c r="E297" s="182" t="s">
        <v>1098</v>
      </c>
      <c r="F297" s="182" t="s">
        <v>1398</v>
      </c>
      <c r="G297" s="182" t="s">
        <v>15863</v>
      </c>
      <c r="H297" s="183"/>
      <c r="I297" s="184" t="str">
        <f ca="1">IF(ISERROR($V297),"",OFFSET('Smelter Look-up'!$H$4,$V297-4,0))</f>
        <v/>
      </c>
      <c r="J297" s="184" t="str">
        <f ca="1">IF(ISERROR($V297),"",OFFSET('Smelter Look-up'!$I$4,$V297-4,0))</f>
        <v/>
      </c>
      <c r="K297" s="224"/>
      <c r="L297" s="224"/>
      <c r="M297" s="224"/>
      <c r="N297" s="224"/>
      <c r="O297" s="224" t="s">
        <v>15864</v>
      </c>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1">
      <c r="A298" s="181" t="s">
        <v>2189</v>
      </c>
      <c r="B298" s="182" t="s">
        <v>1119</v>
      </c>
      <c r="C298" s="186" t="s">
        <v>12413</v>
      </c>
      <c r="D298" s="230" t="s">
        <v>12413</v>
      </c>
      <c r="E298" s="182" t="s">
        <v>1084</v>
      </c>
      <c r="F298" s="182" t="s">
        <v>2189</v>
      </c>
      <c r="G298" s="182" t="s">
        <v>15863</v>
      </c>
      <c r="H298" s="183"/>
      <c r="I298" s="184" t="str">
        <f ca="1">IF(ISERROR($V298),"",OFFSET('Smelter Look-up'!$H$4,$V298-4,0))</f>
        <v/>
      </c>
      <c r="J298" s="184" t="str">
        <f ca="1">IF(ISERROR($V298),"",OFFSET('Smelter Look-up'!$I$4,$V298-4,0))</f>
        <v/>
      </c>
      <c r="K298" s="224"/>
      <c r="L298" s="224"/>
      <c r="M298" s="224"/>
      <c r="N298" s="224"/>
      <c r="O298" s="224" t="s">
        <v>16048</v>
      </c>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1">
      <c r="A299" s="181" t="s">
        <v>2423</v>
      </c>
      <c r="B299" s="182" t="s">
        <v>1119</v>
      </c>
      <c r="C299" s="186" t="s">
        <v>2422</v>
      </c>
      <c r="D299" s="230" t="s">
        <v>2422</v>
      </c>
      <c r="E299" s="182" t="s">
        <v>1081</v>
      </c>
      <c r="F299" s="182" t="s">
        <v>2423</v>
      </c>
      <c r="G299" s="182" t="s">
        <v>15863</v>
      </c>
      <c r="H299" s="183"/>
      <c r="I299" s="184" t="str">
        <f ca="1">IF(ISERROR($V299),"",OFFSET('Smelter Look-up'!$H$4,$V299-4,0))</f>
        <v/>
      </c>
      <c r="J299" s="184" t="str">
        <f ca="1">IF(ISERROR($V299),"",OFFSET('Smelter Look-up'!$I$4,$V299-4,0))</f>
        <v/>
      </c>
      <c r="K299" s="224"/>
      <c r="L299" s="224"/>
      <c r="M299" s="224"/>
      <c r="N299" s="224"/>
      <c r="O299" s="224" t="s">
        <v>15864</v>
      </c>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1">
      <c r="A300" s="181" t="s">
        <v>2497</v>
      </c>
      <c r="B300" s="182" t="s">
        <v>1119</v>
      </c>
      <c r="C300" s="186" t="s">
        <v>2496</v>
      </c>
      <c r="D300" s="230" t="s">
        <v>2496</v>
      </c>
      <c r="E300" s="182" t="s">
        <v>1089</v>
      </c>
      <c r="F300" s="182" t="s">
        <v>2497</v>
      </c>
      <c r="G300" s="182" t="s">
        <v>15863</v>
      </c>
      <c r="H300" s="183"/>
      <c r="I300" s="184" t="str">
        <f ca="1">IF(ISERROR($V300),"",OFFSET('Smelter Look-up'!$H$4,$V300-4,0))</f>
        <v/>
      </c>
      <c r="J300" s="184" t="str">
        <f ca="1">IF(ISERROR($V300),"",OFFSET('Smelter Look-up'!$I$4,$V300-4,0))</f>
        <v/>
      </c>
      <c r="K300" s="224"/>
      <c r="L300" s="224"/>
      <c r="M300" s="224"/>
      <c r="N300" s="224"/>
      <c r="O300" s="224" t="s">
        <v>15864</v>
      </c>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1">
      <c r="A301" s="181" t="s">
        <v>795</v>
      </c>
      <c r="B301" s="182" t="s">
        <v>1122</v>
      </c>
      <c r="C301" s="186" t="s">
        <v>806</v>
      </c>
      <c r="D301" s="230" t="s">
        <v>806</v>
      </c>
      <c r="E301" s="182" t="s">
        <v>1090</v>
      </c>
      <c r="F301" s="182" t="s">
        <v>795</v>
      </c>
      <c r="G301" s="182" t="s">
        <v>15863</v>
      </c>
      <c r="H301" s="183"/>
      <c r="I301" s="184" t="str">
        <f ca="1">IF(ISERROR($V301),"",OFFSET('Smelter Look-up'!$H$4,$V301-4,0))</f>
        <v/>
      </c>
      <c r="J301" s="184" t="str">
        <f ca="1">IF(ISERROR($V301),"",OFFSET('Smelter Look-up'!$I$4,$V301-4,0))</f>
        <v/>
      </c>
      <c r="K301" s="224"/>
      <c r="L301" s="224"/>
      <c r="M301" s="224"/>
      <c r="N301" s="224"/>
      <c r="O301" s="224" t="s">
        <v>1090</v>
      </c>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1">
      <c r="A302" s="181" t="s">
        <v>662</v>
      </c>
      <c r="B302" s="182" t="s">
        <v>1119</v>
      </c>
      <c r="C302" s="186" t="s">
        <v>51</v>
      </c>
      <c r="D302" s="230" t="s">
        <v>51</v>
      </c>
      <c r="E302" s="182" t="s">
        <v>1097</v>
      </c>
      <c r="F302" s="182" t="s">
        <v>662</v>
      </c>
      <c r="G302" s="182" t="s">
        <v>15863</v>
      </c>
      <c r="H302" s="183"/>
      <c r="I302" s="184" t="str">
        <f ca="1">IF(ISERROR($V302),"",OFFSET('Smelter Look-up'!$H$4,$V302-4,0))</f>
        <v/>
      </c>
      <c r="J302" s="184" t="str">
        <f ca="1">IF(ISERROR($V302),"",OFFSET('Smelter Look-up'!$I$4,$V302-4,0))</f>
        <v/>
      </c>
      <c r="K302" s="224"/>
      <c r="L302" s="224"/>
      <c r="M302" s="224"/>
      <c r="N302" s="224"/>
      <c r="O302" s="224" t="s">
        <v>16049</v>
      </c>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1">
      <c r="A303" s="181" t="s">
        <v>15502</v>
      </c>
      <c r="B303" s="182" t="s">
        <v>1120</v>
      </c>
      <c r="C303" s="186" t="s">
        <v>15501</v>
      </c>
      <c r="D303" s="230" t="s">
        <v>15501</v>
      </c>
      <c r="E303" s="182" t="s">
        <v>1095</v>
      </c>
      <c r="F303" s="182" t="s">
        <v>15502</v>
      </c>
      <c r="G303" s="182" t="s">
        <v>15863</v>
      </c>
      <c r="H303" s="183"/>
      <c r="I303" s="184" t="str">
        <f ca="1">IF(ISERROR($V303),"",OFFSET('Smelter Look-up'!$H$4,$V303-4,0))</f>
        <v/>
      </c>
      <c r="J303" s="184" t="str">
        <f ca="1">IF(ISERROR($V303),"",OFFSET('Smelter Look-up'!$I$4,$V303-4,0))</f>
        <v/>
      </c>
      <c r="K303" s="224"/>
      <c r="L303" s="224"/>
      <c r="M303" s="224"/>
      <c r="N303" s="224"/>
      <c r="O303" s="224" t="s">
        <v>16050</v>
      </c>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1">
      <c r="A304" s="181" t="s">
        <v>15090</v>
      </c>
      <c r="B304" s="182" t="s">
        <v>1122</v>
      </c>
      <c r="C304" s="186" t="s">
        <v>15089</v>
      </c>
      <c r="D304" s="230" t="s">
        <v>15089</v>
      </c>
      <c r="E304" s="182" t="s">
        <v>873</v>
      </c>
      <c r="F304" s="182" t="s">
        <v>15090</v>
      </c>
      <c r="G304" s="182" t="s">
        <v>15863</v>
      </c>
      <c r="H304" s="183"/>
      <c r="I304" s="184" t="str">
        <f ca="1">IF(ISERROR($V304),"",OFFSET('Smelter Look-up'!$H$4,$V304-4,0))</f>
        <v/>
      </c>
      <c r="J304" s="184" t="str">
        <f ca="1">IF(ISERROR($V304),"",OFFSET('Smelter Look-up'!$I$4,$V304-4,0))</f>
        <v/>
      </c>
      <c r="K304" s="224"/>
      <c r="L304" s="224"/>
      <c r="M304" s="224"/>
      <c r="N304" s="224"/>
      <c r="O304" s="224" t="s">
        <v>15864</v>
      </c>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1">
      <c r="A305" s="181" t="s">
        <v>2492</v>
      </c>
      <c r="B305" s="182" t="s">
        <v>1119</v>
      </c>
      <c r="C305" s="186" t="s">
        <v>2491</v>
      </c>
      <c r="D305" s="230" t="s">
        <v>2491</v>
      </c>
      <c r="E305" s="182" t="s">
        <v>1086</v>
      </c>
      <c r="F305" s="182" t="s">
        <v>2492</v>
      </c>
      <c r="G305" s="182" t="s">
        <v>15863</v>
      </c>
      <c r="H305" s="183"/>
      <c r="I305" s="184" t="str">
        <f ca="1">IF(ISERROR($V305),"",OFFSET('Smelter Look-up'!$H$4,$V305-4,0))</f>
        <v/>
      </c>
      <c r="J305" s="184" t="str">
        <f ca="1">IF(ISERROR($V305),"",OFFSET('Smelter Look-up'!$I$4,$V305-4,0))</f>
        <v/>
      </c>
      <c r="K305" s="224"/>
      <c r="L305" s="224"/>
      <c r="M305" s="224"/>
      <c r="N305" s="224"/>
      <c r="O305" s="224" t="s">
        <v>15864</v>
      </c>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1">
      <c r="A306" s="181" t="s">
        <v>768</v>
      </c>
      <c r="B306" s="182" t="s">
        <v>1120</v>
      </c>
      <c r="C306" s="186" t="s">
        <v>1024</v>
      </c>
      <c r="D306" s="230" t="s">
        <v>1024</v>
      </c>
      <c r="E306" s="182" t="s">
        <v>870</v>
      </c>
      <c r="F306" s="182" t="s">
        <v>768</v>
      </c>
      <c r="G306" s="182" t="s">
        <v>15863</v>
      </c>
      <c r="H306" s="183"/>
      <c r="I306" s="184" t="str">
        <f ca="1">IF(ISERROR($V306),"",OFFSET('Smelter Look-up'!$H$4,$V306-4,0))</f>
        <v/>
      </c>
      <c r="J306" s="184" t="str">
        <f ca="1">IF(ISERROR($V306),"",OFFSET('Smelter Look-up'!$I$4,$V306-4,0))</f>
        <v/>
      </c>
      <c r="K306" s="224"/>
      <c r="L306" s="224"/>
      <c r="M306" s="224"/>
      <c r="N306" s="224"/>
      <c r="O306" s="224" t="s">
        <v>16051</v>
      </c>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1">
      <c r="A307" s="181" t="s">
        <v>144</v>
      </c>
      <c r="B307" s="182" t="s">
        <v>1119</v>
      </c>
      <c r="C307" s="186" t="s">
        <v>143</v>
      </c>
      <c r="D307" s="230" t="s">
        <v>143</v>
      </c>
      <c r="E307" s="182" t="s">
        <v>878</v>
      </c>
      <c r="F307" s="182" t="s">
        <v>144</v>
      </c>
      <c r="G307" s="182" t="s">
        <v>15863</v>
      </c>
      <c r="H307" s="183"/>
      <c r="I307" s="184" t="str">
        <f ca="1">IF(ISERROR($V307),"",OFFSET('Smelter Look-up'!$H$4,$V307-4,0))</f>
        <v/>
      </c>
      <c r="J307" s="184" t="str">
        <f ca="1">IF(ISERROR($V307),"",OFFSET('Smelter Look-up'!$I$4,$V307-4,0))</f>
        <v/>
      </c>
      <c r="K307" s="224"/>
      <c r="L307" s="224"/>
      <c r="M307" s="224"/>
      <c r="N307" s="224"/>
      <c r="O307" s="224" t="s">
        <v>16052</v>
      </c>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1">
      <c r="A308" s="181" t="s">
        <v>681</v>
      </c>
      <c r="B308" s="182" t="s">
        <v>1119</v>
      </c>
      <c r="C308" s="186" t="s">
        <v>2282</v>
      </c>
      <c r="D308" s="230" t="s">
        <v>2282</v>
      </c>
      <c r="E308" s="182" t="s">
        <v>1090</v>
      </c>
      <c r="F308" s="182" t="s">
        <v>681</v>
      </c>
      <c r="G308" s="182" t="s">
        <v>15863</v>
      </c>
      <c r="H308" s="183"/>
      <c r="I308" s="184" t="str">
        <f ca="1">IF(ISERROR($V308),"",OFFSET('Smelter Look-up'!$H$4,$V308-4,0))</f>
        <v/>
      </c>
      <c r="J308" s="184" t="str">
        <f ca="1">IF(ISERROR($V308),"",OFFSET('Smelter Look-up'!$I$4,$V308-4,0))</f>
        <v/>
      </c>
      <c r="K308" s="224"/>
      <c r="L308" s="224"/>
      <c r="M308" s="224"/>
      <c r="N308" s="224"/>
      <c r="O308" s="224" t="s">
        <v>16053</v>
      </c>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1">
      <c r="A309" s="181" t="s">
        <v>15022</v>
      </c>
      <c r="B309" s="182" t="s">
        <v>1119</v>
      </c>
      <c r="C309" s="186" t="s">
        <v>15021</v>
      </c>
      <c r="D309" s="230" t="s">
        <v>15021</v>
      </c>
      <c r="E309" s="182" t="s">
        <v>1096</v>
      </c>
      <c r="F309" s="182" t="s">
        <v>15022</v>
      </c>
      <c r="G309" s="182" t="s">
        <v>15863</v>
      </c>
      <c r="H309" s="183"/>
      <c r="I309" s="184" t="str">
        <f ca="1">IF(ISERROR($V309),"",OFFSET('Smelter Look-up'!$H$4,$V309-4,0))</f>
        <v/>
      </c>
      <c r="J309" s="184" t="str">
        <f ca="1">IF(ISERROR($V309),"",OFFSET('Smelter Look-up'!$I$4,$V309-4,0))</f>
        <v/>
      </c>
      <c r="K309" s="224"/>
      <c r="L309" s="224"/>
      <c r="M309" s="224"/>
      <c r="N309" s="224"/>
      <c r="O309" s="224" t="s">
        <v>15864</v>
      </c>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1">
      <c r="A310" s="181" t="s">
        <v>718</v>
      </c>
      <c r="B310" s="182" t="s">
        <v>1119</v>
      </c>
      <c r="C310" s="186" t="s">
        <v>903</v>
      </c>
      <c r="D310" s="230" t="s">
        <v>903</v>
      </c>
      <c r="E310" s="182" t="s">
        <v>1087</v>
      </c>
      <c r="F310" s="182" t="s">
        <v>718</v>
      </c>
      <c r="G310" s="182" t="s">
        <v>15863</v>
      </c>
      <c r="H310" s="183"/>
      <c r="I310" s="184" t="str">
        <f ca="1">IF(ISERROR($V310),"",OFFSET('Smelter Look-up'!$H$4,$V310-4,0))</f>
        <v/>
      </c>
      <c r="J310" s="184" t="str">
        <f ca="1">IF(ISERROR($V310),"",OFFSET('Smelter Look-up'!$I$4,$V310-4,0))</f>
        <v/>
      </c>
      <c r="K310" s="224"/>
      <c r="L310" s="224"/>
      <c r="M310" s="224"/>
      <c r="N310" s="224"/>
      <c r="O310" s="224" t="s">
        <v>16054</v>
      </c>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1">
      <c r="A311" s="181" t="s">
        <v>715</v>
      </c>
      <c r="B311" s="182" t="s">
        <v>1119</v>
      </c>
      <c r="C311" s="186" t="s">
        <v>1220</v>
      </c>
      <c r="D311" s="230" t="s">
        <v>1220</v>
      </c>
      <c r="E311" s="182" t="s">
        <v>1095</v>
      </c>
      <c r="F311" s="182" t="s">
        <v>715</v>
      </c>
      <c r="G311" s="182" t="s">
        <v>15863</v>
      </c>
      <c r="H311" s="183"/>
      <c r="I311" s="184" t="str">
        <f ca="1">IF(ISERROR($V311),"",OFFSET('Smelter Look-up'!$H$4,$V311-4,0))</f>
        <v/>
      </c>
      <c r="J311" s="184" t="str">
        <f ca="1">IF(ISERROR($V311),"",OFFSET('Smelter Look-up'!$I$4,$V311-4,0))</f>
        <v/>
      </c>
      <c r="K311" s="224"/>
      <c r="L311" s="224"/>
      <c r="M311" s="224"/>
      <c r="N311" s="224"/>
      <c r="O311" s="224" t="s">
        <v>16055</v>
      </c>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1">
      <c r="A312" s="181" t="s">
        <v>740</v>
      </c>
      <c r="B312" s="182" t="s">
        <v>1119</v>
      </c>
      <c r="C312" s="186" t="s">
        <v>2479</v>
      </c>
      <c r="D312" s="230" t="s">
        <v>2479</v>
      </c>
      <c r="E312" s="182" t="s">
        <v>1090</v>
      </c>
      <c r="F312" s="182" t="s">
        <v>740</v>
      </c>
      <c r="G312" s="182" t="s">
        <v>15863</v>
      </c>
      <c r="H312" s="183"/>
      <c r="I312" s="184" t="str">
        <f ca="1">IF(ISERROR($V312),"",OFFSET('Smelter Look-up'!$H$4,$V312-4,0))</f>
        <v/>
      </c>
      <c r="J312" s="184" t="str">
        <f ca="1">IF(ISERROR($V312),"",OFFSET('Smelter Look-up'!$I$4,$V312-4,0))</f>
        <v/>
      </c>
      <c r="K312" s="224"/>
      <c r="L312" s="224"/>
      <c r="M312" s="224"/>
      <c r="N312" s="224"/>
      <c r="O312" s="224" t="s">
        <v>16056</v>
      </c>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1">
      <c r="A313" s="181" t="s">
        <v>1795</v>
      </c>
      <c r="B313" s="182" t="s">
        <v>1120</v>
      </c>
      <c r="C313" s="186" t="s">
        <v>1794</v>
      </c>
      <c r="D313" s="230" t="s">
        <v>1794</v>
      </c>
      <c r="E313" s="182" t="s">
        <v>882</v>
      </c>
      <c r="F313" s="182" t="s">
        <v>1795</v>
      </c>
      <c r="G313" s="182" t="s">
        <v>15863</v>
      </c>
      <c r="H313" s="183"/>
      <c r="I313" s="184" t="str">
        <f ca="1">IF(ISERROR($V313),"",OFFSET('Smelter Look-up'!$H$4,$V313-4,0))</f>
        <v/>
      </c>
      <c r="J313" s="184" t="str">
        <f ca="1">IF(ISERROR($V313),"",OFFSET('Smelter Look-up'!$I$4,$V313-4,0))</f>
        <v/>
      </c>
      <c r="K313" s="224"/>
      <c r="L313" s="224"/>
      <c r="M313" s="224"/>
      <c r="N313" s="224"/>
      <c r="O313" s="224" t="s">
        <v>16057</v>
      </c>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1">
      <c r="A314" s="181" t="s">
        <v>2327</v>
      </c>
      <c r="B314" s="182" t="s">
        <v>1120</v>
      </c>
      <c r="C314" s="186" t="s">
        <v>2293</v>
      </c>
      <c r="D314" s="230" t="s">
        <v>2293</v>
      </c>
      <c r="E314" s="182" t="s">
        <v>1105</v>
      </c>
      <c r="F314" s="182" t="s">
        <v>2327</v>
      </c>
      <c r="G314" s="182" t="s">
        <v>15863</v>
      </c>
      <c r="H314" s="183"/>
      <c r="I314" s="184" t="str">
        <f ca="1">IF(ISERROR($V314),"",OFFSET('Smelter Look-up'!$H$4,$V314-4,0))</f>
        <v/>
      </c>
      <c r="J314" s="184" t="str">
        <f ca="1">IF(ISERROR($V314),"",OFFSET('Smelter Look-up'!$I$4,$V314-4,0))</f>
        <v/>
      </c>
      <c r="K314" s="224"/>
      <c r="L314" s="224"/>
      <c r="M314" s="224"/>
      <c r="N314" s="224"/>
      <c r="O314" s="224" t="s">
        <v>15864</v>
      </c>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1">
      <c r="A315" s="181" t="s">
        <v>2254</v>
      </c>
      <c r="B315" s="182" t="s">
        <v>1122</v>
      </c>
      <c r="C315" s="186" t="s">
        <v>2519</v>
      </c>
      <c r="D315" s="230" t="s">
        <v>2519</v>
      </c>
      <c r="E315" s="182" t="s">
        <v>873</v>
      </c>
      <c r="F315" s="182" t="s">
        <v>2254</v>
      </c>
      <c r="G315" s="182" t="s">
        <v>15863</v>
      </c>
      <c r="H315" s="183"/>
      <c r="I315" s="184" t="str">
        <f ca="1">IF(ISERROR($V315),"",OFFSET('Smelter Look-up'!$H$4,$V315-4,0))</f>
        <v/>
      </c>
      <c r="J315" s="184" t="str">
        <f ca="1">IF(ISERROR($V315),"",OFFSET('Smelter Look-up'!$I$4,$V315-4,0))</f>
        <v/>
      </c>
      <c r="K315" s="224"/>
      <c r="L315" s="224"/>
      <c r="M315" s="224"/>
      <c r="N315" s="224"/>
      <c r="O315" s="224" t="s">
        <v>15864</v>
      </c>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1">
      <c r="A316" s="181" t="s">
        <v>13156</v>
      </c>
      <c r="B316" s="182" t="s">
        <v>1119</v>
      </c>
      <c r="C316" s="186" t="s">
        <v>13155</v>
      </c>
      <c r="D316" s="230" t="s">
        <v>13155</v>
      </c>
      <c r="E316" s="182" t="s">
        <v>2415</v>
      </c>
      <c r="F316" s="182" t="s">
        <v>13156</v>
      </c>
      <c r="G316" s="182" t="s">
        <v>15863</v>
      </c>
      <c r="H316" s="183"/>
      <c r="I316" s="184" t="str">
        <f ca="1">IF(ISERROR($V316),"",OFFSET('Smelter Look-up'!$H$4,$V316-4,0))</f>
        <v/>
      </c>
      <c r="J316" s="184" t="str">
        <f ca="1">IF(ISERROR($V316),"",OFFSET('Smelter Look-up'!$I$4,$V316-4,0))</f>
        <v/>
      </c>
      <c r="K316" s="224"/>
      <c r="L316" s="224"/>
      <c r="M316" s="224"/>
      <c r="N316" s="224"/>
      <c r="O316" s="224" t="s">
        <v>15864</v>
      </c>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1">
      <c r="A317" s="181" t="s">
        <v>716</v>
      </c>
      <c r="B317" s="182" t="s">
        <v>1119</v>
      </c>
      <c r="C317" s="186" t="s">
        <v>12410</v>
      </c>
      <c r="D317" s="230" t="s">
        <v>12410</v>
      </c>
      <c r="E317" s="182" t="s">
        <v>1088</v>
      </c>
      <c r="F317" s="182" t="s">
        <v>716</v>
      </c>
      <c r="G317" s="182" t="s">
        <v>15863</v>
      </c>
      <c r="H317" s="183"/>
      <c r="I317" s="184" t="str">
        <f ca="1">IF(ISERROR($V317),"",OFFSET('Smelter Look-up'!$H$4,$V317-4,0))</f>
        <v/>
      </c>
      <c r="J317" s="184" t="str">
        <f ca="1">IF(ISERROR($V317),"",OFFSET('Smelter Look-up'!$I$4,$V317-4,0))</f>
        <v/>
      </c>
      <c r="K317" s="224"/>
      <c r="L317" s="224"/>
      <c r="M317" s="224"/>
      <c r="N317" s="224"/>
      <c r="O317" s="224" t="s">
        <v>16058</v>
      </c>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1">
      <c r="A318" s="181" t="s">
        <v>13766</v>
      </c>
      <c r="B318" s="182" t="s">
        <v>1119</v>
      </c>
      <c r="C318" s="186" t="s">
        <v>13765</v>
      </c>
      <c r="D318" s="230" t="s">
        <v>13765</v>
      </c>
      <c r="E318" s="182" t="s">
        <v>1082</v>
      </c>
      <c r="F318" s="182" t="s">
        <v>13766</v>
      </c>
      <c r="G318" s="182" t="s">
        <v>15863</v>
      </c>
      <c r="H318" s="183"/>
      <c r="I318" s="184" t="str">
        <f ca="1">IF(ISERROR($V318),"",OFFSET('Smelter Look-up'!$H$4,$V318-4,0))</f>
        <v/>
      </c>
      <c r="J318" s="184" t="str">
        <f ca="1">IF(ISERROR($V318),"",OFFSET('Smelter Look-up'!$I$4,$V318-4,0))</f>
        <v/>
      </c>
      <c r="K318" s="224"/>
      <c r="L318" s="224"/>
      <c r="M318" s="224"/>
      <c r="N318" s="224"/>
      <c r="O318" s="224" t="s">
        <v>15864</v>
      </c>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1">
      <c r="A319" s="181" t="s">
        <v>1785</v>
      </c>
      <c r="B319" s="182" t="s">
        <v>1120</v>
      </c>
      <c r="C319" s="186" t="s">
        <v>1784</v>
      </c>
      <c r="D319" s="230" t="s">
        <v>1784</v>
      </c>
      <c r="E319" s="182" t="s">
        <v>1090</v>
      </c>
      <c r="F319" s="182" t="s">
        <v>1785</v>
      </c>
      <c r="G319" s="182" t="s">
        <v>15863</v>
      </c>
      <c r="H319" s="183"/>
      <c r="I319" s="184" t="str">
        <f ca="1">IF(ISERROR($V319),"",OFFSET('Smelter Look-up'!$H$4,$V319-4,0))</f>
        <v/>
      </c>
      <c r="J319" s="184" t="str">
        <f ca="1">IF(ISERROR($V319),"",OFFSET('Smelter Look-up'!$I$4,$V319-4,0))</f>
        <v/>
      </c>
      <c r="K319" s="224"/>
      <c r="L319" s="224"/>
      <c r="M319" s="224"/>
      <c r="N319" s="224"/>
      <c r="O319" s="224" t="s">
        <v>1090</v>
      </c>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1">
      <c r="A320" s="181" t="s">
        <v>732</v>
      </c>
      <c r="B320" s="182" t="s">
        <v>1119</v>
      </c>
      <c r="C320" s="186" t="s">
        <v>2314</v>
      </c>
      <c r="D320" s="230" t="s">
        <v>2314</v>
      </c>
      <c r="E320" s="182" t="s">
        <v>1085</v>
      </c>
      <c r="F320" s="182" t="s">
        <v>732</v>
      </c>
      <c r="G320" s="182" t="s">
        <v>15863</v>
      </c>
      <c r="H320" s="183"/>
      <c r="I320" s="184" t="str">
        <f ca="1">IF(ISERROR($V320),"",OFFSET('Smelter Look-up'!$H$4,$V320-4,0))</f>
        <v/>
      </c>
      <c r="J320" s="184" t="str">
        <f ca="1">IF(ISERROR($V320),"",OFFSET('Smelter Look-up'!$I$4,$V320-4,0))</f>
        <v/>
      </c>
      <c r="K320" s="224"/>
      <c r="L320" s="224"/>
      <c r="M320" s="224"/>
      <c r="N320" s="224"/>
      <c r="O320" s="224" t="s">
        <v>16059</v>
      </c>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1">
      <c r="A321" s="181" t="s">
        <v>714</v>
      </c>
      <c r="B321" s="182" t="s">
        <v>1119</v>
      </c>
      <c r="C321" s="186" t="s">
        <v>902</v>
      </c>
      <c r="D321" s="230" t="s">
        <v>902</v>
      </c>
      <c r="E321" s="182" t="s">
        <v>873</v>
      </c>
      <c r="F321" s="182" t="s">
        <v>714</v>
      </c>
      <c r="G321" s="182" t="s">
        <v>15863</v>
      </c>
      <c r="H321" s="183"/>
      <c r="I321" s="184" t="str">
        <f ca="1">IF(ISERROR($V321),"",OFFSET('Smelter Look-up'!$H$4,$V321-4,0))</f>
        <v/>
      </c>
      <c r="J321" s="184" t="str">
        <f ca="1">IF(ISERROR($V321),"",OFFSET('Smelter Look-up'!$I$4,$V321-4,0))</f>
        <v/>
      </c>
      <c r="K321" s="224"/>
      <c r="L321" s="224"/>
      <c r="M321" s="224"/>
      <c r="N321" s="224"/>
      <c r="O321" s="224" t="s">
        <v>16060</v>
      </c>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1">
      <c r="A322" s="181" t="s">
        <v>1373</v>
      </c>
      <c r="B322" s="182" t="s">
        <v>1119</v>
      </c>
      <c r="C322" s="186" t="s">
        <v>1372</v>
      </c>
      <c r="D322" s="230" t="s">
        <v>1372</v>
      </c>
      <c r="E322" s="182" t="s">
        <v>2415</v>
      </c>
      <c r="F322" s="182" t="s">
        <v>1373</v>
      </c>
      <c r="G322" s="182" t="s">
        <v>15863</v>
      </c>
      <c r="H322" s="183"/>
      <c r="I322" s="184" t="str">
        <f ca="1">IF(ISERROR($V322),"",OFFSET('Smelter Look-up'!$H$4,$V322-4,0))</f>
        <v/>
      </c>
      <c r="J322" s="184" t="str">
        <f ca="1">IF(ISERROR($V322),"",OFFSET('Smelter Look-up'!$I$4,$V322-4,0))</f>
        <v/>
      </c>
      <c r="K322" s="224"/>
      <c r="L322" s="224"/>
      <c r="M322" s="224"/>
      <c r="N322" s="224"/>
      <c r="O322" s="224" t="s">
        <v>16061</v>
      </c>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1">
      <c r="A323" s="181" t="s">
        <v>674</v>
      </c>
      <c r="B323" s="182" t="s">
        <v>1119</v>
      </c>
      <c r="C323" s="186" t="s">
        <v>15030</v>
      </c>
      <c r="D323" s="230" t="s">
        <v>15030</v>
      </c>
      <c r="E323" s="182" t="s">
        <v>1091</v>
      </c>
      <c r="F323" s="182" t="s">
        <v>674</v>
      </c>
      <c r="G323" s="182" t="s">
        <v>15863</v>
      </c>
      <c r="H323" s="183"/>
      <c r="I323" s="184" t="str">
        <f ca="1">IF(ISERROR($V323),"",OFFSET('Smelter Look-up'!$H$4,$V323-4,0))</f>
        <v/>
      </c>
      <c r="J323" s="184" t="str">
        <f ca="1">IF(ISERROR($V323),"",OFFSET('Smelter Look-up'!$I$4,$V323-4,0))</f>
        <v/>
      </c>
      <c r="K323" s="224"/>
      <c r="L323" s="224"/>
      <c r="M323" s="224"/>
      <c r="N323" s="224"/>
      <c r="O323" s="224" t="s">
        <v>16062</v>
      </c>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1">
      <c r="A324" s="181" t="s">
        <v>771</v>
      </c>
      <c r="B324" s="182" t="s">
        <v>1120</v>
      </c>
      <c r="C324" s="186" t="s">
        <v>770</v>
      </c>
      <c r="D324" s="230" t="s">
        <v>770</v>
      </c>
      <c r="E324" s="182" t="s">
        <v>878</v>
      </c>
      <c r="F324" s="182" t="s">
        <v>771</v>
      </c>
      <c r="G324" s="182" t="s">
        <v>15863</v>
      </c>
      <c r="H324" s="183"/>
      <c r="I324" s="184" t="str">
        <f ca="1">IF(ISERROR($V324),"",OFFSET('Smelter Look-up'!$H$4,$V324-4,0))</f>
        <v/>
      </c>
      <c r="J324" s="184" t="str">
        <f ca="1">IF(ISERROR($V324),"",OFFSET('Smelter Look-up'!$I$4,$V324-4,0))</f>
        <v/>
      </c>
      <c r="K324" s="224"/>
      <c r="L324" s="224"/>
      <c r="M324" s="224"/>
      <c r="N324" s="224"/>
      <c r="O324" s="224" t="s">
        <v>16063</v>
      </c>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1">
      <c r="A325" s="181" t="s">
        <v>15072</v>
      </c>
      <c r="B325" s="182" t="s">
        <v>1120</v>
      </c>
      <c r="C325" s="186" t="s">
        <v>15071</v>
      </c>
      <c r="D325" s="230" t="s">
        <v>15071</v>
      </c>
      <c r="E325" s="182" t="s">
        <v>882</v>
      </c>
      <c r="F325" s="182" t="s">
        <v>15072</v>
      </c>
      <c r="G325" s="182" t="s">
        <v>15863</v>
      </c>
      <c r="H325" s="183"/>
      <c r="I325" s="184" t="str">
        <f ca="1">IF(ISERROR($V325),"",OFFSET('Smelter Look-up'!$H$4,$V325-4,0))</f>
        <v/>
      </c>
      <c r="J325" s="184" t="str">
        <f ca="1">IF(ISERROR($V325),"",OFFSET('Smelter Look-up'!$I$4,$V325-4,0))</f>
        <v/>
      </c>
      <c r="K325" s="224"/>
      <c r="L325" s="224"/>
      <c r="M325" s="224"/>
      <c r="N325" s="224"/>
      <c r="O325" s="224" t="s">
        <v>16064</v>
      </c>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1">
      <c r="A326" s="181" t="s">
        <v>13785</v>
      </c>
      <c r="B326" s="182" t="s">
        <v>1120</v>
      </c>
      <c r="C326" s="186" t="s">
        <v>13784</v>
      </c>
      <c r="D326" s="230" t="s">
        <v>13784</v>
      </c>
      <c r="E326" s="182" t="s">
        <v>1090</v>
      </c>
      <c r="F326" s="182" t="s">
        <v>13785</v>
      </c>
      <c r="G326" s="182" t="s">
        <v>15863</v>
      </c>
      <c r="H326" s="183"/>
      <c r="I326" s="184" t="str">
        <f ca="1">IF(ISERROR($V326),"",OFFSET('Smelter Look-up'!$H$4,$V326-4,0))</f>
        <v/>
      </c>
      <c r="J326" s="184" t="str">
        <f ca="1">IF(ISERROR($V326),"",OFFSET('Smelter Look-up'!$I$4,$V326-4,0))</f>
        <v/>
      </c>
      <c r="K326" s="224"/>
      <c r="L326" s="224"/>
      <c r="M326" s="224"/>
      <c r="N326" s="224"/>
      <c r="O326" s="224" t="s">
        <v>15864</v>
      </c>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1">
      <c r="A327" s="181" t="s">
        <v>2435</v>
      </c>
      <c r="B327" s="182" t="s">
        <v>1119</v>
      </c>
      <c r="C327" s="186" t="s">
        <v>12903</v>
      </c>
      <c r="D327" s="230" t="s">
        <v>12903</v>
      </c>
      <c r="E327" s="182" t="s">
        <v>1101</v>
      </c>
      <c r="F327" s="182" t="s">
        <v>2435</v>
      </c>
      <c r="G327" s="182" t="s">
        <v>15863</v>
      </c>
      <c r="H327" s="183"/>
      <c r="I327" s="184" t="str">
        <f ca="1">IF(ISERROR($V327),"",OFFSET('Smelter Look-up'!$H$4,$V327-4,0))</f>
        <v/>
      </c>
      <c r="J327" s="184" t="str">
        <f ca="1">IF(ISERROR($V327),"",OFFSET('Smelter Look-up'!$I$4,$V327-4,0))</f>
        <v/>
      </c>
      <c r="K327" s="224"/>
      <c r="L327" s="224"/>
      <c r="M327" s="224"/>
      <c r="N327" s="224"/>
      <c r="O327" s="224" t="s">
        <v>15864</v>
      </c>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1">
      <c r="A328" s="181" t="s">
        <v>741</v>
      </c>
      <c r="B328" s="182" t="s">
        <v>1121</v>
      </c>
      <c r="C328" s="186" t="s">
        <v>43</v>
      </c>
      <c r="D328" s="230" t="s">
        <v>43</v>
      </c>
      <c r="E328" s="182" t="s">
        <v>1090</v>
      </c>
      <c r="F328" s="182" t="s">
        <v>741</v>
      </c>
      <c r="G328" s="182" t="s">
        <v>15863</v>
      </c>
      <c r="H328" s="183"/>
      <c r="I328" s="184" t="str">
        <f ca="1">IF(ISERROR($V328),"",OFFSET('Smelter Look-up'!$H$4,$V328-4,0))</f>
        <v/>
      </c>
      <c r="J328" s="184" t="str">
        <f ca="1">IF(ISERROR($V328),"",OFFSET('Smelter Look-up'!$I$4,$V328-4,0))</f>
        <v/>
      </c>
      <c r="K328" s="224"/>
      <c r="L328" s="224"/>
      <c r="M328" s="224"/>
      <c r="N328" s="224"/>
      <c r="O328" s="224" t="s">
        <v>16065</v>
      </c>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1">
      <c r="A329" s="181" t="s">
        <v>725</v>
      </c>
      <c r="B329" s="182" t="s">
        <v>1119</v>
      </c>
      <c r="C329" s="186" t="s">
        <v>55</v>
      </c>
      <c r="D329" s="230" t="s">
        <v>55</v>
      </c>
      <c r="E329" s="182" t="s">
        <v>1098</v>
      </c>
      <c r="F329" s="182" t="s">
        <v>725</v>
      </c>
      <c r="G329" s="182" t="s">
        <v>15863</v>
      </c>
      <c r="H329" s="183"/>
      <c r="I329" s="184" t="str">
        <f ca="1">IF(ISERROR($V329),"",OFFSET('Smelter Look-up'!$H$4,$V329-4,0))</f>
        <v/>
      </c>
      <c r="J329" s="184" t="str">
        <f ca="1">IF(ISERROR($V329),"",OFFSET('Smelter Look-up'!$I$4,$V329-4,0))</f>
        <v/>
      </c>
      <c r="K329" s="224"/>
      <c r="L329" s="224"/>
      <c r="M329" s="224"/>
      <c r="N329" s="224"/>
      <c r="O329" s="224" t="s">
        <v>16066</v>
      </c>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1">
      <c r="A330" s="181" t="s">
        <v>12908</v>
      </c>
      <c r="B330" s="182" t="s">
        <v>1120</v>
      </c>
      <c r="C330" s="186" t="s">
        <v>12907</v>
      </c>
      <c r="D330" s="230" t="s">
        <v>12907</v>
      </c>
      <c r="E330" s="182" t="s">
        <v>1090</v>
      </c>
      <c r="F330" s="182" t="s">
        <v>12908</v>
      </c>
      <c r="G330" s="182" t="s">
        <v>15863</v>
      </c>
      <c r="H330" s="183"/>
      <c r="I330" s="184" t="str">
        <f ca="1">IF(ISERROR($V330),"",OFFSET('Smelter Look-up'!$H$4,$V330-4,0))</f>
        <v/>
      </c>
      <c r="J330" s="184" t="str">
        <f ca="1">IF(ISERROR($V330),"",OFFSET('Smelter Look-up'!$I$4,$V330-4,0))</f>
        <v/>
      </c>
      <c r="K330" s="224"/>
      <c r="L330" s="224"/>
      <c r="M330" s="224"/>
      <c r="N330" s="224"/>
      <c r="O330" s="224" t="s">
        <v>15864</v>
      </c>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1">
      <c r="A331" s="181" t="s">
        <v>13834</v>
      </c>
      <c r="B331" s="182" t="s">
        <v>1119</v>
      </c>
      <c r="C331" s="186" t="s">
        <v>13814</v>
      </c>
      <c r="D331" s="230" t="s">
        <v>13814</v>
      </c>
      <c r="E331" s="182" t="s">
        <v>1098</v>
      </c>
      <c r="F331" s="182" t="s">
        <v>13834</v>
      </c>
      <c r="G331" s="182" t="s">
        <v>15863</v>
      </c>
      <c r="H331" s="183"/>
      <c r="I331" s="184" t="str">
        <f ca="1">IF(ISERROR($V331),"",OFFSET('Smelter Look-up'!$H$4,$V331-4,0))</f>
        <v/>
      </c>
      <c r="J331" s="184" t="str">
        <f ca="1">IF(ISERROR($V331),"",OFFSET('Smelter Look-up'!$I$4,$V331-4,0))</f>
        <v/>
      </c>
      <c r="K331" s="224"/>
      <c r="L331" s="224"/>
      <c r="M331" s="224"/>
      <c r="N331" s="224"/>
      <c r="O331" s="224" t="s">
        <v>15864</v>
      </c>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1">
      <c r="A332" s="181" t="s">
        <v>653</v>
      </c>
      <c r="B332" s="182" t="s">
        <v>1119</v>
      </c>
      <c r="C332" s="186" t="s">
        <v>621</v>
      </c>
      <c r="D332" s="230" t="s">
        <v>621</v>
      </c>
      <c r="E332" s="182" t="s">
        <v>879</v>
      </c>
      <c r="F332" s="182" t="s">
        <v>653</v>
      </c>
      <c r="G332" s="182" t="s">
        <v>15863</v>
      </c>
      <c r="H332" s="183"/>
      <c r="I332" s="184" t="str">
        <f ca="1">IF(ISERROR($V332),"",OFFSET('Smelter Look-up'!$H$4,$V332-4,0))</f>
        <v/>
      </c>
      <c r="J332" s="184" t="str">
        <f ca="1">IF(ISERROR($V332),"",OFFSET('Smelter Look-up'!$I$4,$V332-4,0))</f>
        <v/>
      </c>
      <c r="K332" s="224"/>
      <c r="L332" s="224"/>
      <c r="M332" s="224"/>
      <c r="N332" s="224"/>
      <c r="O332" s="224" t="s">
        <v>16067</v>
      </c>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1">
      <c r="A333" s="181" t="s">
        <v>2311</v>
      </c>
      <c r="B333" s="182" t="s">
        <v>1119</v>
      </c>
      <c r="C333" s="186" t="s">
        <v>2310</v>
      </c>
      <c r="D333" s="230" t="s">
        <v>2310</v>
      </c>
      <c r="E333" s="182" t="s">
        <v>1099</v>
      </c>
      <c r="F333" s="182" t="s">
        <v>2311</v>
      </c>
      <c r="G333" s="182" t="s">
        <v>15863</v>
      </c>
      <c r="H333" s="183"/>
      <c r="I333" s="184" t="str">
        <f ca="1">IF(ISERROR($V333),"",OFFSET('Smelter Look-up'!$H$4,$V333-4,0))</f>
        <v/>
      </c>
      <c r="J333" s="184" t="str">
        <f ca="1">IF(ISERROR($V333),"",OFFSET('Smelter Look-up'!$I$4,$V333-4,0))</f>
        <v/>
      </c>
      <c r="K333" s="224"/>
      <c r="L333" s="224"/>
      <c r="M333" s="224"/>
      <c r="N333" s="224"/>
      <c r="O333" s="224" t="s">
        <v>15864</v>
      </c>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1">
      <c r="A334" s="181" t="s">
        <v>13837</v>
      </c>
      <c r="B334" s="182" t="s">
        <v>1119</v>
      </c>
      <c r="C334" s="186" t="s">
        <v>13822</v>
      </c>
      <c r="D334" s="230" t="s">
        <v>13822</v>
      </c>
      <c r="E334" s="182" t="s">
        <v>1096</v>
      </c>
      <c r="F334" s="182" t="s">
        <v>13837</v>
      </c>
      <c r="G334" s="182" t="s">
        <v>15863</v>
      </c>
      <c r="H334" s="183"/>
      <c r="I334" s="184" t="str">
        <f ca="1">IF(ISERROR($V334),"",OFFSET('Smelter Look-up'!$H$4,$V334-4,0))</f>
        <v/>
      </c>
      <c r="J334" s="184" t="str">
        <f ca="1">IF(ISERROR($V334),"",OFFSET('Smelter Look-up'!$I$4,$V334-4,0))</f>
        <v/>
      </c>
      <c r="K334" s="224"/>
      <c r="L334" s="224"/>
      <c r="M334" s="224"/>
      <c r="N334" s="224"/>
      <c r="O334" s="224" t="s">
        <v>15864</v>
      </c>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1">
      <c r="A335" s="181" t="s">
        <v>13759</v>
      </c>
      <c r="B335" s="182" t="s">
        <v>1119</v>
      </c>
      <c r="C335" s="186" t="s">
        <v>13758</v>
      </c>
      <c r="D335" s="230" t="s">
        <v>13758</v>
      </c>
      <c r="E335" s="182" t="s">
        <v>1097</v>
      </c>
      <c r="F335" s="182" t="s">
        <v>13759</v>
      </c>
      <c r="G335" s="182" t="s">
        <v>15863</v>
      </c>
      <c r="H335" s="183"/>
      <c r="I335" s="184" t="str">
        <f ca="1">IF(ISERROR($V335),"",OFFSET('Smelter Look-up'!$H$4,$V335-4,0))</f>
        <v/>
      </c>
      <c r="J335" s="184" t="str">
        <f ca="1">IF(ISERROR($V335),"",OFFSET('Smelter Look-up'!$I$4,$V335-4,0))</f>
        <v/>
      </c>
      <c r="K335" s="224"/>
      <c r="L335" s="224"/>
      <c r="M335" s="224"/>
      <c r="N335" s="224"/>
      <c r="O335" s="224" t="s">
        <v>15864</v>
      </c>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1">
      <c r="A336" s="181" t="s">
        <v>792</v>
      </c>
      <c r="B336" s="182" t="s">
        <v>1122</v>
      </c>
      <c r="C336" s="186" t="s">
        <v>2521</v>
      </c>
      <c r="D336" s="230" t="s">
        <v>2521</v>
      </c>
      <c r="E336" s="182" t="s">
        <v>1084</v>
      </c>
      <c r="F336" s="182" t="s">
        <v>792</v>
      </c>
      <c r="G336" s="182" t="s">
        <v>15863</v>
      </c>
      <c r="H336" s="183"/>
      <c r="I336" s="184" t="str">
        <f ca="1">IF(ISERROR($V336),"",OFFSET('Smelter Look-up'!$H$4,$V336-4,0))</f>
        <v/>
      </c>
      <c r="J336" s="184" t="str">
        <f ca="1">IF(ISERROR($V336),"",OFFSET('Smelter Look-up'!$I$4,$V336-4,0))</f>
        <v/>
      </c>
      <c r="K336" s="224"/>
      <c r="L336" s="224"/>
      <c r="M336" s="224"/>
      <c r="N336" s="224"/>
      <c r="O336" s="224" t="s">
        <v>16068</v>
      </c>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1">
      <c r="A337" s="181" t="s">
        <v>135</v>
      </c>
      <c r="B337" s="182" t="s">
        <v>1122</v>
      </c>
      <c r="C337" s="186" t="s">
        <v>153</v>
      </c>
      <c r="D337" s="230" t="s">
        <v>153</v>
      </c>
      <c r="E337" s="182" t="s">
        <v>1090</v>
      </c>
      <c r="F337" s="182" t="s">
        <v>135</v>
      </c>
      <c r="G337" s="182" t="s">
        <v>15863</v>
      </c>
      <c r="H337" s="183"/>
      <c r="I337" s="184" t="str">
        <f ca="1">IF(ISERROR($V337),"",OFFSET('Smelter Look-up'!$H$4,$V337-4,0))</f>
        <v/>
      </c>
      <c r="J337" s="184" t="str">
        <f ca="1">IF(ISERROR($V337),"",OFFSET('Smelter Look-up'!$I$4,$V337-4,0))</f>
        <v/>
      </c>
      <c r="K337" s="224"/>
      <c r="L337" s="224"/>
      <c r="M337" s="224"/>
      <c r="N337" s="224"/>
      <c r="O337" s="224" t="s">
        <v>16069</v>
      </c>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1">
      <c r="A338" s="181" t="s">
        <v>142</v>
      </c>
      <c r="B338" s="182" t="s">
        <v>1122</v>
      </c>
      <c r="C338" s="186" t="s">
        <v>152</v>
      </c>
      <c r="D338" s="230" t="s">
        <v>152</v>
      </c>
      <c r="E338" s="182" t="s">
        <v>1090</v>
      </c>
      <c r="F338" s="182" t="s">
        <v>142</v>
      </c>
      <c r="G338" s="182" t="s">
        <v>15863</v>
      </c>
      <c r="H338" s="183"/>
      <c r="I338" s="184" t="str">
        <f ca="1">IF(ISERROR($V338),"",OFFSET('Smelter Look-up'!$H$4,$V338-4,0))</f>
        <v/>
      </c>
      <c r="J338" s="184" t="str">
        <f ca="1">IF(ISERROR($V338),"",OFFSET('Smelter Look-up'!$I$4,$V338-4,0))</f>
        <v/>
      </c>
      <c r="K338" s="224"/>
      <c r="L338" s="224"/>
      <c r="M338" s="224"/>
      <c r="N338" s="224"/>
      <c r="O338" s="224" t="s">
        <v>16070</v>
      </c>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1">
      <c r="A339" s="181" t="s">
        <v>776</v>
      </c>
      <c r="B339" s="182" t="s">
        <v>1120</v>
      </c>
      <c r="C339" s="186" t="s">
        <v>13778</v>
      </c>
      <c r="D339" s="230" t="s">
        <v>13778</v>
      </c>
      <c r="E339" s="182" t="s">
        <v>1095</v>
      </c>
      <c r="F339" s="182" t="s">
        <v>776</v>
      </c>
      <c r="G339" s="182" t="s">
        <v>15863</v>
      </c>
      <c r="H339" s="183"/>
      <c r="I339" s="184" t="str">
        <f ca="1">IF(ISERROR($V339),"",OFFSET('Smelter Look-up'!$H$4,$V339-4,0))</f>
        <v/>
      </c>
      <c r="J339" s="184" t="str">
        <f ca="1">IF(ISERROR($V339),"",OFFSET('Smelter Look-up'!$I$4,$V339-4,0))</f>
        <v/>
      </c>
      <c r="K339" s="224"/>
      <c r="L339" s="224"/>
      <c r="M339" s="224"/>
      <c r="N339" s="224"/>
      <c r="O339" s="224" t="s">
        <v>16071</v>
      </c>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1">
      <c r="A340" s="181" t="s">
        <v>724</v>
      </c>
      <c r="B340" s="182" t="s">
        <v>1119</v>
      </c>
      <c r="C340" s="186" t="s">
        <v>905</v>
      </c>
      <c r="D340" s="230" t="s">
        <v>905</v>
      </c>
      <c r="E340" s="182" t="s">
        <v>2414</v>
      </c>
      <c r="F340" s="182" t="s">
        <v>724</v>
      </c>
      <c r="G340" s="182" t="s">
        <v>15863</v>
      </c>
      <c r="H340" s="183"/>
      <c r="I340" s="184" t="str">
        <f ca="1">IF(ISERROR($V340),"",OFFSET('Smelter Look-up'!$H$4,$V340-4,0))</f>
        <v/>
      </c>
      <c r="J340" s="184" t="str">
        <f ca="1">IF(ISERROR($V340),"",OFFSET('Smelter Look-up'!$I$4,$V340-4,0))</f>
        <v/>
      </c>
      <c r="K340" s="224"/>
      <c r="L340" s="224"/>
      <c r="M340" s="224"/>
      <c r="N340" s="224"/>
      <c r="O340" s="224" t="s">
        <v>16072</v>
      </c>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1">
      <c r="A341" s="181" t="s">
        <v>15845</v>
      </c>
      <c r="B341" s="182" t="s">
        <v>1122</v>
      </c>
      <c r="C341" s="186" t="s">
        <v>15844</v>
      </c>
      <c r="D341" s="230" t="s">
        <v>15844</v>
      </c>
      <c r="E341" s="182" t="s">
        <v>1090</v>
      </c>
      <c r="F341" s="182" t="s">
        <v>15845</v>
      </c>
      <c r="G341" s="182" t="s">
        <v>15863</v>
      </c>
      <c r="H341" s="183"/>
      <c r="I341" s="184" t="str">
        <f ca="1">IF(ISERROR($V341),"",OFFSET('Smelter Look-up'!$H$4,$V341-4,0))</f>
        <v/>
      </c>
      <c r="J341" s="184" t="str">
        <f ca="1">IF(ISERROR($V341),"",OFFSET('Smelter Look-up'!$I$4,$V341-4,0))</f>
        <v/>
      </c>
      <c r="K341" s="224"/>
      <c r="L341" s="224"/>
      <c r="M341" s="224"/>
      <c r="N341" s="224"/>
      <c r="O341" s="224" t="s">
        <v>15864</v>
      </c>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1">
      <c r="A342" s="181" t="s">
        <v>737</v>
      </c>
      <c r="B342" s="182" t="s">
        <v>1119</v>
      </c>
      <c r="C342" s="186" t="s">
        <v>2149</v>
      </c>
      <c r="D342" s="230" t="s">
        <v>2149</v>
      </c>
      <c r="E342" s="182" t="s">
        <v>1098</v>
      </c>
      <c r="F342" s="182" t="s">
        <v>737</v>
      </c>
      <c r="G342" s="182" t="s">
        <v>15863</v>
      </c>
      <c r="H342" s="183"/>
      <c r="I342" s="184" t="str">
        <f ca="1">IF(ISERROR($V342),"",OFFSET('Smelter Look-up'!$H$4,$V342-4,0))</f>
        <v/>
      </c>
      <c r="J342" s="184" t="str">
        <f ca="1">IF(ISERROR($V342),"",OFFSET('Smelter Look-up'!$I$4,$V342-4,0))</f>
        <v/>
      </c>
      <c r="K342" s="224"/>
      <c r="L342" s="224"/>
      <c r="M342" s="224"/>
      <c r="N342" s="224"/>
      <c r="O342" s="224" t="s">
        <v>16073</v>
      </c>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1">
      <c r="A343" s="181" t="s">
        <v>15428</v>
      </c>
      <c r="B343" s="182" t="s">
        <v>1121</v>
      </c>
      <c r="C343" s="186" t="s">
        <v>15427</v>
      </c>
      <c r="D343" s="230" t="s">
        <v>15427</v>
      </c>
      <c r="E343" s="182" t="s">
        <v>1093</v>
      </c>
      <c r="F343" s="182" t="s">
        <v>15428</v>
      </c>
      <c r="G343" s="182" t="s">
        <v>15863</v>
      </c>
      <c r="H343" s="183"/>
      <c r="I343" s="184" t="str">
        <f ca="1">IF(ISERROR($V343),"",OFFSET('Smelter Look-up'!$H$4,$V343-4,0))</f>
        <v/>
      </c>
      <c r="J343" s="184" t="str">
        <f ca="1">IF(ISERROR($V343),"",OFFSET('Smelter Look-up'!$I$4,$V343-4,0))</f>
        <v/>
      </c>
      <c r="K343" s="224"/>
      <c r="L343" s="224"/>
      <c r="M343" s="224"/>
      <c r="N343" s="224"/>
      <c r="O343" s="224" t="s">
        <v>15864</v>
      </c>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1">
      <c r="A344" s="181" t="s">
        <v>16074</v>
      </c>
      <c r="B344" s="182" t="s">
        <v>1121</v>
      </c>
      <c r="C344" s="186" t="s">
        <v>16075</v>
      </c>
      <c r="D344" s="230" t="s">
        <v>16075</v>
      </c>
      <c r="E344" s="182" t="s">
        <v>1090</v>
      </c>
      <c r="F344" s="182" t="s">
        <v>16074</v>
      </c>
      <c r="G344" s="182" t="s">
        <v>15863</v>
      </c>
      <c r="H344" s="183"/>
      <c r="I344" s="184" t="str">
        <f ca="1">IF(ISERROR($V344),"",OFFSET('Smelter Look-up'!$H$4,$V344-4,0))</f>
        <v/>
      </c>
      <c r="J344" s="184" t="str">
        <f ca="1">IF(ISERROR($V344),"",OFFSET('Smelter Look-up'!$I$4,$V344-4,0))</f>
        <v/>
      </c>
      <c r="K344" s="224"/>
      <c r="L344" s="224"/>
      <c r="M344" s="224"/>
      <c r="N344" s="224"/>
      <c r="O344" s="224" t="s">
        <v>15864</v>
      </c>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1">
      <c r="A345" s="181" t="s">
        <v>764</v>
      </c>
      <c r="B345" s="182" t="s">
        <v>1120</v>
      </c>
      <c r="C345" s="186" t="s">
        <v>1413</v>
      </c>
      <c r="D345" s="230" t="s">
        <v>1413</v>
      </c>
      <c r="E345" s="182" t="s">
        <v>1090</v>
      </c>
      <c r="F345" s="182" t="s">
        <v>764</v>
      </c>
      <c r="G345" s="182" t="s">
        <v>15863</v>
      </c>
      <c r="H345" s="183"/>
      <c r="I345" s="184" t="str">
        <f ca="1">IF(ISERROR($V345),"",OFFSET('Smelter Look-up'!$H$4,$V345-4,0))</f>
        <v/>
      </c>
      <c r="J345" s="184" t="str">
        <f ca="1">IF(ISERROR($V345),"",OFFSET('Smelter Look-up'!$I$4,$V345-4,0))</f>
        <v/>
      </c>
      <c r="K345" s="224"/>
      <c r="L345" s="224"/>
      <c r="M345" s="224"/>
      <c r="N345" s="224"/>
      <c r="O345" s="224" t="s">
        <v>1090</v>
      </c>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1">
      <c r="A346" s="181" t="s">
        <v>15084</v>
      </c>
      <c r="B346" s="182" t="s">
        <v>1120</v>
      </c>
      <c r="C346" s="186" t="s">
        <v>15083</v>
      </c>
      <c r="D346" s="230" t="s">
        <v>15083</v>
      </c>
      <c r="E346" s="182" t="s">
        <v>1095</v>
      </c>
      <c r="F346" s="182" t="s">
        <v>15084</v>
      </c>
      <c r="G346" s="182" t="s">
        <v>15863</v>
      </c>
      <c r="H346" s="183"/>
      <c r="I346" s="184" t="str">
        <f ca="1">IF(ISERROR($V346),"",OFFSET('Smelter Look-up'!$H$4,$V346-4,0))</f>
        <v/>
      </c>
      <c r="J346" s="184" t="str">
        <f ca="1">IF(ISERROR($V346),"",OFFSET('Smelter Look-up'!$I$4,$V346-4,0))</f>
        <v/>
      </c>
      <c r="K346" s="224"/>
      <c r="L346" s="224"/>
      <c r="M346" s="224"/>
      <c r="N346" s="224"/>
      <c r="O346" s="224" t="s">
        <v>16076</v>
      </c>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1">
      <c r="A347" s="181" t="s">
        <v>2304</v>
      </c>
      <c r="B347" s="182" t="s">
        <v>1119</v>
      </c>
      <c r="C347" s="186" t="s">
        <v>2303</v>
      </c>
      <c r="D347" s="230" t="s">
        <v>2303</v>
      </c>
      <c r="E347" s="182" t="s">
        <v>1096</v>
      </c>
      <c r="F347" s="182" t="s">
        <v>2304</v>
      </c>
      <c r="G347" s="182" t="s">
        <v>15863</v>
      </c>
      <c r="H347" s="183"/>
      <c r="I347" s="184" t="str">
        <f ca="1">IF(ISERROR($V347),"",OFFSET('Smelter Look-up'!$H$4,$V347-4,0))</f>
        <v/>
      </c>
      <c r="J347" s="184" t="str">
        <f ca="1">IF(ISERROR($V347),"",OFFSET('Smelter Look-up'!$I$4,$V347-4,0))</f>
        <v/>
      </c>
      <c r="K347" s="224"/>
      <c r="L347" s="224"/>
      <c r="M347" s="224"/>
      <c r="N347" s="224"/>
      <c r="O347" s="224" t="s">
        <v>15864</v>
      </c>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1">
      <c r="A348" s="181" t="s">
        <v>12899</v>
      </c>
      <c r="B348" s="182" t="s">
        <v>1119</v>
      </c>
      <c r="C348" s="186" t="s">
        <v>12898</v>
      </c>
      <c r="D348" s="230" t="s">
        <v>12898</v>
      </c>
      <c r="E348" s="182" t="s">
        <v>1101</v>
      </c>
      <c r="F348" s="182" t="s">
        <v>12899</v>
      </c>
      <c r="G348" s="182" t="s">
        <v>15863</v>
      </c>
      <c r="H348" s="183"/>
      <c r="I348" s="184" t="str">
        <f ca="1">IF(ISERROR($V348),"",OFFSET('Smelter Look-up'!$H$4,$V348-4,0))</f>
        <v/>
      </c>
      <c r="J348" s="184" t="str">
        <f ca="1">IF(ISERROR($V348),"",OFFSET('Smelter Look-up'!$I$4,$V348-4,0))</f>
        <v/>
      </c>
      <c r="K348" s="224"/>
      <c r="L348" s="224"/>
      <c r="M348" s="224"/>
      <c r="N348" s="224"/>
      <c r="O348" s="224" t="s">
        <v>15864</v>
      </c>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1">
      <c r="A349" s="181" t="s">
        <v>755</v>
      </c>
      <c r="B349" s="182" t="s">
        <v>1121</v>
      </c>
      <c r="C349" s="186" t="s">
        <v>2428</v>
      </c>
      <c r="D349" s="230" t="s">
        <v>2428</v>
      </c>
      <c r="E349" s="182" t="s">
        <v>1098</v>
      </c>
      <c r="F349" s="182" t="s">
        <v>755</v>
      </c>
      <c r="G349" s="182" t="s">
        <v>15863</v>
      </c>
      <c r="H349" s="183"/>
      <c r="I349" s="184" t="str">
        <f ca="1">IF(ISERROR($V349),"",OFFSET('Smelter Look-up'!$H$4,$V349-4,0))</f>
        <v/>
      </c>
      <c r="J349" s="184" t="str">
        <f ca="1">IF(ISERROR($V349),"",OFFSET('Smelter Look-up'!$I$4,$V349-4,0))</f>
        <v/>
      </c>
      <c r="K349" s="224"/>
      <c r="L349" s="224"/>
      <c r="M349" s="224"/>
      <c r="N349" s="224"/>
      <c r="O349" s="224" t="s">
        <v>16077</v>
      </c>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1">
      <c r="A350" s="181" t="s">
        <v>1646</v>
      </c>
      <c r="B350" s="182" t="s">
        <v>1119</v>
      </c>
      <c r="C350" s="186" t="s">
        <v>1645</v>
      </c>
      <c r="D350" s="230" t="s">
        <v>1645</v>
      </c>
      <c r="E350" s="182" t="s">
        <v>1090</v>
      </c>
      <c r="F350" s="182" t="s">
        <v>1646</v>
      </c>
      <c r="G350" s="182" t="s">
        <v>15863</v>
      </c>
      <c r="H350" s="183"/>
      <c r="I350" s="184" t="str">
        <f ca="1">IF(ISERROR($V350),"",OFFSET('Smelter Look-up'!$H$4,$V350-4,0))</f>
        <v/>
      </c>
      <c r="J350" s="184" t="str">
        <f ca="1">IF(ISERROR($V350),"",OFFSET('Smelter Look-up'!$I$4,$V350-4,0))</f>
        <v/>
      </c>
      <c r="K350" s="224"/>
      <c r="L350" s="224"/>
      <c r="M350" s="224"/>
      <c r="N350" s="224"/>
      <c r="O350" s="224" t="s">
        <v>873</v>
      </c>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1">
      <c r="A351" s="181" t="s">
        <v>15463</v>
      </c>
      <c r="B351" s="182" t="s">
        <v>1120</v>
      </c>
      <c r="C351" s="186" t="s">
        <v>15462</v>
      </c>
      <c r="D351" s="230" t="s">
        <v>15462</v>
      </c>
      <c r="E351" s="182" t="s">
        <v>1095</v>
      </c>
      <c r="F351" s="182" t="s">
        <v>15463</v>
      </c>
      <c r="G351" s="182" t="s">
        <v>15863</v>
      </c>
      <c r="H351" s="183"/>
      <c r="I351" s="184" t="str">
        <f ca="1">IF(ISERROR($V351),"",OFFSET('Smelter Look-up'!$H$4,$V351-4,0))</f>
        <v/>
      </c>
      <c r="J351" s="184" t="str">
        <f ca="1">IF(ISERROR($V351),"",OFFSET('Smelter Look-up'!$I$4,$V351-4,0))</f>
        <v/>
      </c>
      <c r="K351" s="224"/>
      <c r="L351" s="224"/>
      <c r="M351" s="224"/>
      <c r="N351" s="224"/>
      <c r="O351" s="224" t="s">
        <v>1095</v>
      </c>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1">
      <c r="A352" s="181" t="s">
        <v>15499</v>
      </c>
      <c r="B352" s="182" t="s">
        <v>1120</v>
      </c>
      <c r="C352" s="186" t="s">
        <v>15498</v>
      </c>
      <c r="D352" s="230" t="s">
        <v>15498</v>
      </c>
      <c r="E352" s="182" t="s">
        <v>1095</v>
      </c>
      <c r="F352" s="182" t="s">
        <v>15499</v>
      </c>
      <c r="G352" s="182" t="s">
        <v>15863</v>
      </c>
      <c r="H352" s="183"/>
      <c r="I352" s="184" t="str">
        <f ca="1">IF(ISERROR($V352),"",OFFSET('Smelter Look-up'!$H$4,$V352-4,0))</f>
        <v/>
      </c>
      <c r="J352" s="184" t="str">
        <f ca="1">IF(ISERROR($V352),"",OFFSET('Smelter Look-up'!$I$4,$V352-4,0))</f>
        <v/>
      </c>
      <c r="K352" s="224"/>
      <c r="L352" s="224"/>
      <c r="M352" s="224"/>
      <c r="N352" s="224"/>
      <c r="O352" s="224" t="s">
        <v>16078</v>
      </c>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1">
      <c r="A353" s="181" t="s">
        <v>1698</v>
      </c>
      <c r="B353" s="182" t="s">
        <v>1119</v>
      </c>
      <c r="C353" s="186" t="s">
        <v>1697</v>
      </c>
      <c r="D353" s="230" t="s">
        <v>1697</v>
      </c>
      <c r="E353" s="182" t="s">
        <v>1082</v>
      </c>
      <c r="F353" s="182" t="s">
        <v>1698</v>
      </c>
      <c r="G353" s="182" t="s">
        <v>15863</v>
      </c>
      <c r="H353" s="183"/>
      <c r="I353" s="184" t="str">
        <f ca="1">IF(ISERROR($V353),"",OFFSET('Smelter Look-up'!$H$4,$V353-4,0))</f>
        <v/>
      </c>
      <c r="J353" s="184" t="str">
        <f ca="1">IF(ISERROR($V353),"",OFFSET('Smelter Look-up'!$I$4,$V353-4,0))</f>
        <v/>
      </c>
      <c r="K353" s="224"/>
      <c r="L353" s="224"/>
      <c r="M353" s="224"/>
      <c r="N353" s="224"/>
      <c r="O353" s="224" t="s">
        <v>1082</v>
      </c>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1">
      <c r="A354" s="181" t="s">
        <v>1417</v>
      </c>
      <c r="B354" s="182" t="s">
        <v>1122</v>
      </c>
      <c r="C354" s="186" t="s">
        <v>1416</v>
      </c>
      <c r="D354" s="230" t="s">
        <v>1416</v>
      </c>
      <c r="E354" s="182" t="s">
        <v>1090</v>
      </c>
      <c r="F354" s="182" t="s">
        <v>1417</v>
      </c>
      <c r="G354" s="182" t="s">
        <v>15863</v>
      </c>
      <c r="H354" s="183"/>
      <c r="I354" s="184" t="str">
        <f ca="1">IF(ISERROR($V354),"",OFFSET('Smelter Look-up'!$H$4,$V354-4,0))</f>
        <v/>
      </c>
      <c r="J354" s="184" t="str">
        <f ca="1">IF(ISERROR($V354),"",OFFSET('Smelter Look-up'!$I$4,$V354-4,0))</f>
        <v/>
      </c>
      <c r="K354" s="224"/>
      <c r="L354" s="224"/>
      <c r="M354" s="224"/>
      <c r="N354" s="224"/>
      <c r="O354" s="224" t="s">
        <v>1090</v>
      </c>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1">
      <c r="A355" s="181" t="s">
        <v>650</v>
      </c>
      <c r="B355" s="182" t="s">
        <v>1119</v>
      </c>
      <c r="C355" s="186" t="s">
        <v>2267</v>
      </c>
      <c r="D355" s="230" t="s">
        <v>2267</v>
      </c>
      <c r="E355" s="182" t="s">
        <v>1088</v>
      </c>
      <c r="F355" s="182" t="s">
        <v>650</v>
      </c>
      <c r="G355" s="182" t="s">
        <v>15863</v>
      </c>
      <c r="H355" s="183"/>
      <c r="I355" s="184" t="str">
        <f ca="1">IF(ISERROR($V355),"",OFFSET('Smelter Look-up'!$H$4,$V355-4,0))</f>
        <v/>
      </c>
      <c r="J355" s="184" t="str">
        <f ca="1">IF(ISERROR($V355),"",OFFSET('Smelter Look-up'!$I$4,$V355-4,0))</f>
        <v/>
      </c>
      <c r="K355" s="224"/>
      <c r="L355" s="224"/>
      <c r="M355" s="224"/>
      <c r="N355" s="224"/>
      <c r="O355" s="224" t="s">
        <v>16079</v>
      </c>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CAE0D07-657F-754D-9D6D-1F7A356E682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21" stopIfTrue="1">
      <formula>IF(FIND("!",D5),TRUE)</formula>
    </cfRule>
    <cfRule type="expression" dxfId="17" priority="20" stopIfTrue="1">
      <formula>IF(AND(D5="",$C5=$X$4),TRUE)</formula>
    </cfRule>
    <cfRule type="expression" dxfId="16" priority="13" stopIfTrue="1">
      <formula>IF(AND(LEN($C5)&gt;0,AND($C5&lt;&gt;"Smelter Not Listed",ISBLANK($D5))),1,0)</formula>
    </cfRule>
  </conditionalFormatting>
  <conditionalFormatting sqref="E5:E2504 R5:R2504">
    <cfRule type="expression" dxfId="15" priority="8" stopIfTrue="1">
      <formula>IF(FIND("!",E5),TRUE)</formula>
    </cfRule>
    <cfRule type="expression" dxfId="14" priority="7" stopIfTrue="1">
      <formula>IF(AND(E5="",$C5=$X$4),TRUE)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0" activePane="bottomRight" state="frozen"/>
      <selection activeCell="A4" sqref="A4"/>
      <selection pane="topRight" activeCell="A4" sqref="A4"/>
      <selection pane="bottomLeft" activeCell="A4" sqref="A4"/>
      <selection pane="bottomRight" activeCell="C14" sqref="C14"/>
    </sheetView>
  </sheetViews>
  <sheetFormatPr baseColWidth="10" defaultColWidth="8.83203125" defaultRowHeight="13"/>
  <cols>
    <col min="1" max="1" customWidth="true" style="19" width="45.1640625" collapsed="false"/>
    <col min="2" max="2" customWidth="true" style="20" width="42.83203125" collapsed="false"/>
    <col min="3" max="3" customWidth="true" style="19" width="51.6640625" collapsed="false"/>
    <col min="4" max="4" customWidth="true" style="20" width="29.1640625" collapsed="false"/>
    <col min="5" max="5" customWidth="true" style="19" width="9.0" collapsed="false"/>
    <col min="6" max="6" customWidth="true" hidden="true" style="19" width="13.6640625" collapsed="false"/>
    <col min="7" max="7" customWidth="true" hidden="true" style="19" width="13.33203125" collapsed="false"/>
    <col min="8" max="9" customWidth="true" hidden="true" style="19" width="9.0" collapsed="false"/>
    <col min="10" max="10" customWidth="true" hidden="true" style="19" width="48.83203125" collapsed="false"/>
    <col min="11" max="11" customWidth="true" hidden="true" style="19" width="9.0" collapsed="false"/>
    <col min="12" max="15" customWidth="true" hidden="true" style="19" width="8.83203125" collapsed="false"/>
    <col min="16" max="18" customWidth="true" style="19" width="8.83203125" collapsed="false"/>
    <col min="19" max="16384" style="19" width="8.83203125" collapsed="false"/>
  </cols>
  <sheetData>
    <row r="1" spans="1:10" ht="3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7">
      <c r="A2" s="66" t="s">
        <v>888</v>
      </c>
      <c r="B2" s="67" t="str">
        <f>IF(F65=1,"Click here to return to Smelter List","")</f>
        <v>Click here to return to Smelter List</v>
      </c>
      <c r="C2" s="121" t="str">
        <f>IF(F65=1,"Click here to return to Product List","")</f>
        <v>Click here to return to Product List</v>
      </c>
      <c r="D2" s="151">
        <f ca="1">IF(H70=0,"0",H70)</f>
        <v>52</v>
      </c>
    </row>
    <row r="3" spans="1:10" ht="16">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3">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43">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1295</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43">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3">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43">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43">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43">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43">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43">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1295</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70">
      <c r="A13" s="89" t="str">
        <f ca="1">Declaration!B25</f>
        <v>1) Is any 3TG intentionally added or used in the product(s) or in the production process? (*)</v>
      </c>
      <c r="B13" s="92"/>
      <c r="C13" s="92"/>
      <c r="D13" s="96"/>
      <c r="E13" s="20" t="s">
        <v>800</v>
      </c>
      <c r="F13" s="93"/>
      <c r="H13" s="19">
        <f t="shared" si="3"/>
        <v>0</v>
      </c>
    </row>
    <row r="14" spans="1:10" ht="29">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796</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43">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797</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43">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797</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43">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797</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6">
      <c r="A18" s="89" t="str">
        <f ca="1">Declaration!B31</f>
        <v>2) Does any 3TG remain in the product(s)? (*)</v>
      </c>
      <c r="B18" s="92"/>
      <c r="C18" s="92"/>
      <c r="D18" s="96"/>
      <c r="E18" s="20" t="s">
        <v>798</v>
      </c>
      <c r="F18" s="93"/>
      <c r="J18" s="148"/>
    </row>
    <row r="19" spans="1:10" ht="43">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797</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3">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797</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3">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797</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3">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797</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56">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797</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797</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56">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797</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56">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797</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2">
      <c r="A33" s="89" t="str">
        <f ca="1">Declaration!B49</f>
        <v>5) Does 100 percent of the 3TG (necessary to the functionality or production of your products) originate from recycled or scrap sources?  (*)</v>
      </c>
      <c r="B33" s="92"/>
      <c r="C33" s="92"/>
      <c r="D33" s="96"/>
      <c r="E33" s="20" t="s">
        <v>1295</v>
      </c>
      <c r="F33" s="93"/>
      <c r="J33" s="148"/>
    </row>
    <row r="34" spans="1:10" ht="56">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1295</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1295</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56">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1295</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6">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1295</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2">
      <c r="A38" s="89" t="str">
        <f ca="1">Declaration!B55</f>
        <v>6) What percentage of relevant suppliers have provided a response to your supply chain survey?  (*)</v>
      </c>
      <c r="B38" s="92"/>
      <c r="C38" s="92"/>
      <c r="D38" s="96"/>
      <c r="E38" s="20" t="s">
        <v>797</v>
      </c>
      <c r="F38" s="93"/>
    </row>
    <row r="39" spans="1:10" ht="29">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796</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9">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796</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9">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796</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9">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796</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6">
      <c r="A43" s="89" t="str">
        <f ca="1">Declaration!B61</f>
        <v>7) Have you identified all of the smelters supplying the 3TG to your supply chain?  (*)</v>
      </c>
      <c r="B43" s="92"/>
      <c r="C43" s="92"/>
      <c r="D43" s="96"/>
      <c r="E43" s="20" t="s">
        <v>798</v>
      </c>
      <c r="F43" s="93"/>
    </row>
    <row r="44" spans="1:10" ht="57">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1291</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7">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1291</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7">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1291</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7">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1291</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70">
      <c r="A48" s="89" t="str">
        <f ca="1">Declaration!B67</f>
        <v>8) Has all applicable smelter information received by your company been reported in this declaration?  (*)</v>
      </c>
      <c r="B48" s="92"/>
      <c r="C48" s="92"/>
      <c r="D48" s="96"/>
      <c r="E48" s="20" t="s">
        <v>799</v>
      </c>
      <c r="F48" s="93"/>
    </row>
    <row r="49" spans="1:10" ht="43">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797</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43">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797</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43">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797</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43">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797</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8">
      <c r="A53" s="89" t="str">
        <f ca="1">Declaration!B74</f>
        <v>Question</v>
      </c>
      <c r="B53" s="92"/>
      <c r="C53" s="92"/>
      <c r="D53" s="96"/>
      <c r="E53" s="20" t="s">
        <v>437</v>
      </c>
      <c r="F53" s="93"/>
      <c r="G53" s="93"/>
      <c r="H53" s="93"/>
    </row>
    <row r="54" spans="1:10" ht="43">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70">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3">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3">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43">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43">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3">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3">
      <c r="A65" s="89" t="s">
        <v>15123</v>
      </c>
      <c r="B65" s="89"/>
      <c r="C65" s="89" t="str">
        <f t="shared" ca="1" si="13"/>
        <v>Provide list of tantalum smelters contributing material to supply chain on Smelter List tab</v>
      </c>
      <c r="D65" s="95" t="str">
        <f>IF(H65=0,"","Click here to provide smelter information")</f>
        <v>Click here to provide smelter information</v>
      </c>
      <c r="E65" s="20" t="s">
        <v>1295</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43">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43">
      <c r="A67" s="89" t="s">
        <v>1836</v>
      </c>
      <c r="B67" s="89"/>
      <c r="C67" s="89" t="str">
        <f t="shared" ca="1" si="13"/>
        <v>Provide list of gold smelters contributing material to supply chain on Smelter List tab</v>
      </c>
      <c r="D67" s="95" t="str">
        <f>IF(H67=0,"","Click here to provide smelter information")</f>
        <v>Click here to provide smelter information</v>
      </c>
      <c r="E67" s="20" t="s">
        <v>797</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43">
      <c r="A68" s="89" t="s">
        <v>1837</v>
      </c>
      <c r="B68" s="89"/>
      <c r="C68" s="89" t="str">
        <f t="shared" ca="1" si="13"/>
        <v>Provide list of tungsten smelters contributing material to supply chain on Smelter List tab</v>
      </c>
      <c r="D68" s="95" t="str">
        <f>IF(H68=0,"","Click here to provide smelter information")</f>
        <v>Click here to provide smelter information</v>
      </c>
      <c r="E68" s="20" t="s">
        <v>797</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8">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52</v>
      </c>
    </row>
    <row r="73" spans="1:12" ht="14"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8" stopIfTrue="1">
      <formula>$H4=0</formula>
    </cfRule>
    <cfRule type="expression" dxfId="10" priority="347" stopIfTrue="1">
      <formula>$F4=0</formula>
    </cfRule>
    <cfRule type="expression" dxfId="9" priority="349" stopIfTrue="1">
      <formula>$H4=1</formula>
    </cfRule>
  </conditionalFormatting>
  <conditionalFormatting sqref="A5:A13">
    <cfRule type="expression" dxfId="8" priority="50" stopIfTrue="1">
      <formula>AND($F5=1,$G5=0)</formula>
    </cfRule>
    <cfRule type="expression" dxfId="7" priority="51" stopIfTrue="1">
      <formula>AND($F5&lt;&gt;0,$G5&lt;&gt;0)</formula>
    </cfRule>
    <cfRule type="expression" dxfId="6" priority="49" stopIfTrue="1">
      <formula>$F5=0</formula>
    </cfRule>
  </conditionalFormatting>
  <conditionalFormatting sqref="A29:A32">
    <cfRule type="expression" dxfId="5" priority="4" stopIfTrue="1">
      <formula>$H29=1</formula>
    </cfRule>
    <cfRule type="expression" dxfId="4" priority="3" stopIfTrue="1">
      <formula>$H29=0</formula>
    </cfRule>
    <cfRule type="expression" dxfId="3" priority="2" stopIfTrue="1">
      <formula>$F29=0</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3203125" defaultRowHeight="13"/>
  <cols>
    <col min="1" max="1" customWidth="true" style="277" width="3.1640625" collapsed="false"/>
    <col min="2" max="2" customWidth="true" style="280" width="39.83203125" collapsed="false"/>
    <col min="3" max="3" customWidth="true" style="277" width="39.83203125" collapsed="false"/>
    <col min="4" max="4" customWidth="true" style="277" width="58.83203125" collapsed="false"/>
    <col min="5" max="5" customWidth="true" style="277" width="1.6640625" collapsed="false"/>
    <col min="6" max="6" customWidth="true" style="277" width="9.0" collapsed="false"/>
    <col min="7" max="16384" style="278" width="8.83203125" collapsed="false"/>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7">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6">
      <c r="A6" s="128"/>
      <c r="B6" s="274"/>
      <c r="C6" s="98"/>
      <c r="D6" s="98"/>
      <c r="E6" s="276"/>
    </row>
    <row r="7" spans="1:6" ht="16">
      <c r="A7" s="129"/>
      <c r="B7" s="274"/>
      <c r="C7" s="98"/>
      <c r="D7" s="98"/>
      <c r="E7" s="276"/>
    </row>
    <row r="8" spans="1:6" ht="16">
      <c r="A8" s="129"/>
      <c r="B8" s="274"/>
      <c r="C8" s="98"/>
      <c r="D8" s="98"/>
      <c r="E8" s="276"/>
    </row>
    <row r="9" spans="1:6" ht="16">
      <c r="A9" s="129"/>
      <c r="B9" s="274"/>
      <c r="C9" s="98"/>
      <c r="D9" s="98"/>
      <c r="E9" s="276"/>
    </row>
    <row r="10" spans="1:6" ht="16">
      <c r="A10" s="129"/>
      <c r="B10" s="274"/>
      <c r="C10" s="98"/>
      <c r="D10" s="98"/>
      <c r="E10" s="276"/>
    </row>
    <row r="11" spans="1:6" ht="16">
      <c r="A11" s="129"/>
      <c r="B11" s="274"/>
      <c r="C11" s="98"/>
      <c r="D11" s="98"/>
      <c r="E11" s="276"/>
    </row>
    <row r="12" spans="1:6" ht="16">
      <c r="A12" s="129"/>
      <c r="B12" s="274"/>
      <c r="C12" s="98"/>
      <c r="D12" s="98"/>
      <c r="E12" s="276"/>
    </row>
    <row r="13" spans="1:6" ht="16">
      <c r="A13" s="129"/>
      <c r="B13" s="274"/>
      <c r="C13" s="98"/>
      <c r="D13" s="98"/>
      <c r="E13" s="276"/>
    </row>
    <row r="14" spans="1:6" ht="16">
      <c r="A14" s="129"/>
      <c r="B14" s="274"/>
      <c r="C14" s="98"/>
      <c r="D14" s="98"/>
      <c r="E14" s="276"/>
    </row>
    <row r="15" spans="1:6" ht="16">
      <c r="A15" s="129"/>
      <c r="B15" s="274"/>
      <c r="C15" s="98"/>
      <c r="D15" s="98"/>
      <c r="E15" s="276"/>
    </row>
    <row r="16" spans="1:6" ht="16">
      <c r="A16" s="129"/>
      <c r="B16" s="274"/>
      <c r="C16" s="98"/>
      <c r="D16" s="98"/>
      <c r="E16" s="276"/>
    </row>
    <row r="17" spans="1:5" ht="16">
      <c r="A17" s="129"/>
      <c r="B17" s="274"/>
      <c r="C17" s="98"/>
      <c r="D17" s="98"/>
      <c r="E17" s="276"/>
    </row>
    <row r="18" spans="1:5" ht="16">
      <c r="A18" s="129"/>
      <c r="B18" s="274"/>
      <c r="C18" s="98"/>
      <c r="D18" s="98"/>
      <c r="E18" s="276"/>
    </row>
    <row r="19" spans="1:5" ht="16">
      <c r="A19" s="129"/>
      <c r="B19" s="274"/>
      <c r="C19" s="98"/>
      <c r="D19" s="98"/>
      <c r="E19" s="276"/>
    </row>
    <row r="20" spans="1:5" ht="16">
      <c r="A20" s="129"/>
      <c r="B20" s="274"/>
      <c r="C20" s="98"/>
      <c r="D20" s="98"/>
      <c r="E20" s="276"/>
    </row>
    <row r="21" spans="1:5" ht="16">
      <c r="A21" s="129"/>
      <c r="B21" s="274"/>
      <c r="C21" s="98"/>
      <c r="D21" s="98"/>
      <c r="E21" s="276"/>
    </row>
    <row r="22" spans="1:5" ht="16">
      <c r="A22" s="129"/>
      <c r="B22" s="274"/>
      <c r="C22" s="98"/>
      <c r="D22" s="98"/>
      <c r="E22" s="276"/>
    </row>
    <row r="23" spans="1:5" ht="16">
      <c r="A23" s="129"/>
      <c r="B23" s="274"/>
      <c r="C23" s="98"/>
      <c r="D23" s="98"/>
      <c r="E23" s="276"/>
    </row>
    <row r="24" spans="1:5" ht="16">
      <c r="A24" s="129"/>
      <c r="B24" s="274"/>
      <c r="C24" s="98"/>
      <c r="D24" s="98"/>
      <c r="E24" s="276"/>
    </row>
    <row r="25" spans="1:5" ht="16">
      <c r="A25" s="129"/>
      <c r="B25" s="274"/>
      <c r="C25" s="98"/>
      <c r="D25" s="98"/>
      <c r="E25" s="276"/>
    </row>
    <row r="26" spans="1:5" ht="16">
      <c r="A26" s="129"/>
      <c r="B26" s="274"/>
      <c r="C26" s="98"/>
      <c r="D26" s="98"/>
      <c r="E26" s="276"/>
    </row>
    <row r="27" spans="1:5" ht="16">
      <c r="A27" s="129"/>
      <c r="B27" s="274"/>
      <c r="C27" s="98"/>
      <c r="D27" s="98"/>
      <c r="E27" s="276"/>
    </row>
    <row r="28" spans="1:5" ht="16">
      <c r="A28" s="129"/>
      <c r="B28" s="274"/>
      <c r="C28" s="98"/>
      <c r="D28" s="98"/>
      <c r="E28" s="276"/>
    </row>
    <row r="29" spans="1:5" ht="16">
      <c r="A29" s="129"/>
      <c r="B29" s="274"/>
      <c r="C29" s="98"/>
      <c r="D29" s="98"/>
      <c r="E29" s="276"/>
    </row>
    <row r="30" spans="1:5" ht="16">
      <c r="A30" s="129"/>
      <c r="B30" s="274"/>
      <c r="C30" s="98"/>
      <c r="D30" s="98"/>
      <c r="E30" s="276"/>
    </row>
    <row r="31" spans="1:5" ht="16">
      <c r="A31" s="129"/>
      <c r="B31" s="274"/>
      <c r="C31" s="98"/>
      <c r="D31" s="98"/>
      <c r="E31" s="276"/>
    </row>
    <row r="32" spans="1:5" ht="16">
      <c r="A32" s="129"/>
      <c r="B32" s="274"/>
      <c r="C32" s="98"/>
      <c r="D32" s="98"/>
      <c r="E32" s="276"/>
    </row>
    <row r="33" spans="1:5" ht="16">
      <c r="A33" s="129"/>
      <c r="B33" s="274"/>
      <c r="C33" s="98"/>
      <c r="D33" s="98"/>
      <c r="E33" s="276"/>
    </row>
    <row r="34" spans="1:5" ht="16">
      <c r="A34" s="129"/>
      <c r="B34" s="274"/>
      <c r="C34" s="98"/>
      <c r="D34" s="98"/>
      <c r="E34" s="276"/>
    </row>
    <row r="35" spans="1:5" ht="16">
      <c r="A35" s="129"/>
      <c r="B35" s="274"/>
      <c r="C35" s="98"/>
      <c r="D35" s="98"/>
      <c r="E35" s="276"/>
    </row>
    <row r="36" spans="1:5" ht="16">
      <c r="A36" s="129"/>
      <c r="B36" s="274"/>
      <c r="C36" s="98"/>
      <c r="D36" s="98"/>
      <c r="E36" s="276"/>
    </row>
    <row r="37" spans="1:5" ht="16">
      <c r="A37" s="129"/>
      <c r="B37" s="274"/>
      <c r="C37" s="98"/>
      <c r="D37" s="98"/>
      <c r="E37" s="276"/>
    </row>
    <row r="38" spans="1:5" ht="16">
      <c r="A38" s="129"/>
      <c r="B38" s="274"/>
      <c r="C38" s="98"/>
      <c r="D38" s="98"/>
      <c r="E38" s="276"/>
    </row>
    <row r="39" spans="1:5" ht="16">
      <c r="A39" s="129"/>
      <c r="B39" s="274"/>
      <c r="C39" s="98"/>
      <c r="D39" s="98"/>
      <c r="E39" s="276"/>
    </row>
    <row r="40" spans="1:5" ht="16">
      <c r="A40" s="129"/>
      <c r="B40" s="274"/>
      <c r="C40" s="98"/>
      <c r="D40" s="98"/>
      <c r="E40" s="276"/>
    </row>
    <row r="41" spans="1:5" ht="16">
      <c r="A41" s="129"/>
      <c r="B41" s="274"/>
      <c r="C41" s="98"/>
      <c r="D41" s="98"/>
      <c r="E41" s="276"/>
    </row>
    <row r="42" spans="1:5" ht="16">
      <c r="A42" s="129"/>
      <c r="B42" s="274"/>
      <c r="C42" s="98"/>
      <c r="D42" s="98"/>
      <c r="E42" s="276"/>
    </row>
    <row r="43" spans="1:5" ht="16">
      <c r="A43" s="129"/>
      <c r="B43" s="274"/>
      <c r="C43" s="98"/>
      <c r="D43" s="98"/>
      <c r="E43" s="276"/>
    </row>
    <row r="44" spans="1:5" ht="16">
      <c r="A44" s="129"/>
      <c r="B44" s="274"/>
      <c r="C44" s="98"/>
      <c r="D44" s="98"/>
      <c r="E44" s="276"/>
    </row>
    <row r="45" spans="1:5" ht="16">
      <c r="A45" s="129"/>
      <c r="B45" s="274"/>
      <c r="C45" s="98"/>
      <c r="D45" s="98"/>
      <c r="E45" s="276"/>
    </row>
    <row r="46" spans="1:5" ht="16">
      <c r="A46" s="129"/>
      <c r="B46" s="274"/>
      <c r="C46" s="98"/>
      <c r="D46" s="98"/>
      <c r="E46" s="276"/>
    </row>
    <row r="47" spans="1:5" ht="16">
      <c r="A47" s="129"/>
      <c r="B47" s="274"/>
      <c r="C47" s="98"/>
      <c r="D47" s="98"/>
      <c r="E47" s="276"/>
    </row>
    <row r="48" spans="1:5" ht="16">
      <c r="A48" s="129"/>
      <c r="B48" s="274"/>
      <c r="C48" s="98"/>
      <c r="D48" s="98"/>
      <c r="E48" s="276"/>
    </row>
    <row r="49" spans="1:5" ht="16">
      <c r="A49" s="129"/>
      <c r="B49" s="274"/>
      <c r="C49" s="98"/>
      <c r="D49" s="98"/>
      <c r="E49" s="276"/>
    </row>
    <row r="50" spans="1:5" ht="16">
      <c r="A50" s="129"/>
      <c r="B50" s="274"/>
      <c r="C50" s="98"/>
      <c r="D50" s="98"/>
      <c r="E50" s="276"/>
    </row>
    <row r="51" spans="1:5" ht="16">
      <c r="A51" s="129"/>
      <c r="B51" s="274"/>
      <c r="C51" s="98"/>
      <c r="D51" s="98"/>
      <c r="E51" s="276"/>
    </row>
    <row r="52" spans="1:5" ht="16">
      <c r="A52" s="129"/>
      <c r="B52" s="274"/>
      <c r="C52" s="98"/>
      <c r="D52" s="98"/>
      <c r="E52" s="276"/>
    </row>
    <row r="53" spans="1:5" ht="16">
      <c r="A53" s="129"/>
      <c r="B53" s="274"/>
      <c r="C53" s="98"/>
      <c r="D53" s="98"/>
      <c r="E53" s="276"/>
    </row>
    <row r="54" spans="1:5" ht="16">
      <c r="A54" s="129"/>
      <c r="B54" s="274"/>
      <c r="C54" s="98"/>
      <c r="D54" s="98"/>
      <c r="E54" s="276"/>
    </row>
    <row r="55" spans="1:5" ht="16">
      <c r="A55" s="129"/>
      <c r="B55" s="274"/>
      <c r="C55" s="98"/>
      <c r="D55" s="98"/>
      <c r="E55" s="276"/>
    </row>
    <row r="56" spans="1:5" ht="16">
      <c r="A56" s="129"/>
      <c r="B56" s="274"/>
      <c r="C56" s="98"/>
      <c r="D56" s="98"/>
      <c r="E56" s="276"/>
    </row>
    <row r="57" spans="1:5" ht="16">
      <c r="A57" s="129"/>
      <c r="B57" s="274"/>
      <c r="C57" s="98"/>
      <c r="D57" s="98"/>
      <c r="E57" s="276"/>
    </row>
    <row r="58" spans="1:5" ht="16">
      <c r="A58" s="129"/>
      <c r="B58" s="274"/>
      <c r="C58" s="98"/>
      <c r="D58" s="98"/>
      <c r="E58" s="276"/>
    </row>
    <row r="59" spans="1:5" ht="16">
      <c r="A59" s="129"/>
      <c r="B59" s="274"/>
      <c r="C59" s="98"/>
      <c r="D59" s="98"/>
      <c r="E59" s="276"/>
    </row>
    <row r="60" spans="1:5" ht="16">
      <c r="A60" s="129"/>
      <c r="B60" s="274"/>
      <c r="C60" s="98"/>
      <c r="D60" s="98"/>
      <c r="E60" s="276"/>
    </row>
    <row r="61" spans="1:5" ht="16">
      <c r="A61" s="129"/>
      <c r="B61" s="274"/>
      <c r="C61" s="98"/>
      <c r="D61" s="98"/>
      <c r="E61" s="276"/>
    </row>
    <row r="62" spans="1:5" ht="16">
      <c r="A62" s="129"/>
      <c r="B62" s="274"/>
      <c r="C62" s="98"/>
      <c r="D62" s="98"/>
      <c r="E62" s="276"/>
    </row>
    <row r="63" spans="1:5" ht="16">
      <c r="A63" s="129"/>
      <c r="B63" s="274"/>
      <c r="C63" s="98"/>
      <c r="D63" s="98"/>
      <c r="E63" s="276"/>
    </row>
    <row r="64" spans="1:5" ht="16">
      <c r="A64" s="129"/>
      <c r="B64" s="274"/>
      <c r="C64" s="98"/>
      <c r="D64" s="98"/>
      <c r="E64" s="276"/>
    </row>
    <row r="65" spans="1:5" ht="16">
      <c r="A65" s="129"/>
      <c r="B65" s="274"/>
      <c r="C65" s="98"/>
      <c r="D65" s="98"/>
      <c r="E65" s="276"/>
    </row>
    <row r="66" spans="1:5" ht="16">
      <c r="A66" s="129"/>
      <c r="B66" s="274"/>
      <c r="C66" s="98"/>
      <c r="D66" s="98"/>
      <c r="E66" s="276"/>
    </row>
    <row r="67" spans="1:5" ht="16">
      <c r="A67" s="129"/>
      <c r="B67" s="274"/>
      <c r="C67" s="98"/>
      <c r="D67" s="98"/>
      <c r="E67" s="276"/>
    </row>
    <row r="68" spans="1:5" ht="16">
      <c r="A68" s="129"/>
      <c r="B68" s="274"/>
      <c r="C68" s="98"/>
      <c r="D68" s="98"/>
      <c r="E68" s="276"/>
    </row>
    <row r="69" spans="1:5" ht="16">
      <c r="A69" s="129"/>
      <c r="B69" s="274"/>
      <c r="C69" s="98"/>
      <c r="D69" s="98"/>
      <c r="E69" s="276"/>
    </row>
    <row r="70" spans="1:5" ht="16">
      <c r="A70" s="129"/>
      <c r="B70" s="274"/>
      <c r="C70" s="98"/>
      <c r="D70" s="98"/>
      <c r="E70" s="276"/>
    </row>
    <row r="71" spans="1:5" ht="16">
      <c r="A71" s="129"/>
      <c r="B71" s="274"/>
      <c r="C71" s="98"/>
      <c r="D71" s="98"/>
      <c r="E71" s="276"/>
    </row>
    <row r="72" spans="1:5" ht="16">
      <c r="A72" s="129"/>
      <c r="B72" s="274"/>
      <c r="C72" s="98"/>
      <c r="D72" s="98"/>
      <c r="E72" s="276"/>
    </row>
    <row r="73" spans="1:5" ht="16">
      <c r="A73" s="129"/>
      <c r="B73" s="274"/>
      <c r="C73" s="98"/>
      <c r="D73" s="98"/>
      <c r="E73" s="276"/>
    </row>
    <row r="74" spans="1:5" ht="16">
      <c r="A74" s="129"/>
      <c r="B74" s="274"/>
      <c r="C74" s="98"/>
      <c r="D74" s="98"/>
      <c r="E74" s="276"/>
    </row>
    <row r="75" spans="1:5" ht="16">
      <c r="A75" s="129"/>
      <c r="B75" s="274"/>
      <c r="C75" s="98"/>
      <c r="D75" s="98"/>
      <c r="E75" s="276"/>
    </row>
    <row r="76" spans="1:5" ht="16">
      <c r="A76" s="129"/>
      <c r="B76" s="274"/>
      <c r="C76" s="98"/>
      <c r="D76" s="98"/>
      <c r="E76" s="276"/>
    </row>
    <row r="77" spans="1:5" ht="16">
      <c r="A77" s="129"/>
      <c r="B77" s="274"/>
      <c r="C77" s="98"/>
      <c r="D77" s="98"/>
      <c r="E77" s="276"/>
    </row>
    <row r="78" spans="1:5" ht="16">
      <c r="A78" s="129"/>
      <c r="B78" s="274"/>
      <c r="C78" s="98"/>
      <c r="D78" s="98"/>
      <c r="E78" s="276"/>
    </row>
    <row r="79" spans="1:5" ht="16">
      <c r="A79" s="129"/>
      <c r="B79" s="274"/>
      <c r="C79" s="98"/>
      <c r="D79" s="98"/>
      <c r="E79" s="276"/>
    </row>
    <row r="80" spans="1:5" ht="16">
      <c r="A80" s="129"/>
      <c r="B80" s="274"/>
      <c r="C80" s="98"/>
      <c r="D80" s="98"/>
      <c r="E80" s="276"/>
    </row>
    <row r="81" spans="1:5" ht="16">
      <c r="A81" s="129"/>
      <c r="B81" s="274"/>
      <c r="C81" s="98"/>
      <c r="D81" s="98"/>
      <c r="E81" s="276"/>
    </row>
    <row r="82" spans="1:5" ht="16">
      <c r="A82" s="129"/>
      <c r="B82" s="274"/>
      <c r="C82" s="98"/>
      <c r="D82" s="98"/>
      <c r="E82" s="276"/>
    </row>
    <row r="83" spans="1:5" ht="16">
      <c r="A83" s="129"/>
      <c r="B83" s="274"/>
      <c r="C83" s="98"/>
      <c r="D83" s="98"/>
      <c r="E83" s="276"/>
    </row>
    <row r="84" spans="1:5" ht="16">
      <c r="A84" s="129"/>
      <c r="B84" s="274"/>
      <c r="C84" s="98"/>
      <c r="D84" s="98"/>
      <c r="E84" s="276"/>
    </row>
    <row r="85" spans="1:5" ht="16">
      <c r="A85" s="129"/>
      <c r="B85" s="274"/>
      <c r="C85" s="98"/>
      <c r="D85" s="98"/>
      <c r="E85" s="276"/>
    </row>
    <row r="86" spans="1:5" ht="16">
      <c r="A86" s="129"/>
      <c r="B86" s="274"/>
      <c r="C86" s="98"/>
      <c r="D86" s="98"/>
      <c r="E86" s="276"/>
    </row>
    <row r="87" spans="1:5" ht="16">
      <c r="A87" s="129"/>
      <c r="B87" s="274"/>
      <c r="C87" s="98"/>
      <c r="D87" s="98"/>
      <c r="E87" s="276"/>
    </row>
    <row r="88" spans="1:5" ht="16">
      <c r="A88" s="129"/>
      <c r="B88" s="274"/>
      <c r="C88" s="98"/>
      <c r="D88" s="98"/>
      <c r="E88" s="276"/>
    </row>
    <row r="89" spans="1:5" ht="16">
      <c r="A89" s="129"/>
      <c r="B89" s="274"/>
      <c r="C89" s="98"/>
      <c r="D89" s="98"/>
      <c r="E89" s="276"/>
    </row>
    <row r="90" spans="1:5" ht="16">
      <c r="A90" s="129"/>
      <c r="B90" s="274"/>
      <c r="C90" s="98"/>
      <c r="D90" s="98"/>
      <c r="E90" s="276"/>
    </row>
    <row r="91" spans="1:5" ht="16">
      <c r="A91" s="129"/>
      <c r="B91" s="274"/>
      <c r="C91" s="98"/>
      <c r="D91" s="98"/>
      <c r="E91" s="276"/>
    </row>
    <row r="92" spans="1:5" ht="16">
      <c r="A92" s="129"/>
      <c r="B92" s="274"/>
      <c r="C92" s="98"/>
      <c r="D92" s="98"/>
      <c r="E92" s="276"/>
    </row>
    <row r="93" spans="1:5" ht="16">
      <c r="A93" s="129"/>
      <c r="B93" s="274"/>
      <c r="C93" s="98"/>
      <c r="D93" s="98"/>
      <c r="E93" s="276"/>
    </row>
    <row r="94" spans="1:5" ht="16">
      <c r="A94" s="129"/>
      <c r="B94" s="274"/>
      <c r="C94" s="98"/>
      <c r="D94" s="98"/>
      <c r="E94" s="276"/>
    </row>
    <row r="95" spans="1:5" ht="16">
      <c r="A95" s="129"/>
      <c r="B95" s="274"/>
      <c r="C95" s="98"/>
      <c r="D95" s="98"/>
      <c r="E95" s="276"/>
    </row>
    <row r="96" spans="1:5" ht="16">
      <c r="A96" s="129"/>
      <c r="B96" s="274"/>
      <c r="C96" s="98"/>
      <c r="D96" s="98"/>
      <c r="E96" s="276"/>
    </row>
    <row r="97" spans="1:5" ht="16">
      <c r="A97" s="129"/>
      <c r="B97" s="274"/>
      <c r="C97" s="98"/>
      <c r="D97" s="98"/>
      <c r="E97" s="276"/>
    </row>
    <row r="98" spans="1:5" ht="16">
      <c r="A98" s="129"/>
      <c r="B98" s="274"/>
      <c r="C98" s="98"/>
      <c r="D98" s="98"/>
      <c r="E98" s="276"/>
    </row>
    <row r="99" spans="1:5" ht="16">
      <c r="A99" s="129"/>
      <c r="B99" s="274"/>
      <c r="C99" s="98"/>
      <c r="D99" s="98"/>
      <c r="E99" s="276"/>
    </row>
    <row r="100" spans="1:5" ht="16">
      <c r="A100" s="129"/>
      <c r="B100" s="274"/>
      <c r="C100" s="98"/>
      <c r="D100" s="98"/>
      <c r="E100" s="276"/>
    </row>
    <row r="101" spans="1:5" ht="16">
      <c r="A101" s="129"/>
      <c r="B101" s="274"/>
      <c r="C101" s="98"/>
      <c r="D101" s="98"/>
      <c r="E101" s="276"/>
    </row>
    <row r="102" spans="1:5" ht="16">
      <c r="A102" s="129"/>
      <c r="B102" s="274"/>
      <c r="C102" s="98"/>
      <c r="D102" s="98"/>
      <c r="E102" s="276"/>
    </row>
    <row r="103" spans="1:5" ht="16">
      <c r="A103" s="129"/>
      <c r="B103" s="274"/>
      <c r="C103" s="98"/>
      <c r="D103" s="98"/>
      <c r="E103" s="276"/>
    </row>
    <row r="104" spans="1:5" ht="16">
      <c r="A104" s="129"/>
      <c r="B104" s="274"/>
      <c r="C104" s="98"/>
      <c r="D104" s="98"/>
      <c r="E104" s="276"/>
    </row>
    <row r="105" spans="1:5" ht="16">
      <c r="A105" s="129"/>
      <c r="B105" s="274"/>
      <c r="C105" s="98"/>
      <c r="D105" s="98"/>
      <c r="E105" s="276"/>
    </row>
    <row r="106" spans="1:5" ht="16">
      <c r="A106" s="129"/>
      <c r="B106" s="274"/>
      <c r="C106" s="98"/>
      <c r="D106" s="98"/>
      <c r="E106" s="276"/>
    </row>
    <row r="107" spans="1:5" ht="16">
      <c r="A107" s="129"/>
      <c r="B107" s="274"/>
      <c r="C107" s="98"/>
      <c r="D107" s="98"/>
      <c r="E107" s="276"/>
    </row>
    <row r="108" spans="1:5" ht="16">
      <c r="A108" s="129"/>
      <c r="B108" s="274"/>
      <c r="C108" s="98"/>
      <c r="D108" s="98"/>
      <c r="E108" s="276"/>
    </row>
    <row r="109" spans="1:5" ht="16">
      <c r="A109" s="129"/>
      <c r="B109" s="274"/>
      <c r="C109" s="98"/>
      <c r="D109" s="98"/>
      <c r="E109" s="276"/>
    </row>
    <row r="110" spans="1:5" ht="16">
      <c r="A110" s="129"/>
      <c r="B110" s="274"/>
      <c r="C110" s="98"/>
      <c r="D110" s="98"/>
      <c r="E110" s="276"/>
    </row>
    <row r="111" spans="1:5" ht="16">
      <c r="A111" s="129"/>
      <c r="B111" s="274"/>
      <c r="C111" s="98"/>
      <c r="D111" s="98"/>
      <c r="E111" s="276"/>
    </row>
    <row r="112" spans="1:5" ht="16">
      <c r="A112" s="129"/>
      <c r="B112" s="274"/>
      <c r="C112" s="98"/>
      <c r="D112" s="98"/>
      <c r="E112" s="276"/>
    </row>
    <row r="113" spans="1:5" ht="16">
      <c r="A113" s="129"/>
      <c r="B113" s="274"/>
      <c r="C113" s="98"/>
      <c r="D113" s="98"/>
      <c r="E113" s="276"/>
    </row>
    <row r="114" spans="1:5" ht="16">
      <c r="A114" s="129"/>
      <c r="B114" s="274"/>
      <c r="C114" s="98"/>
      <c r="D114" s="98"/>
      <c r="E114" s="276"/>
    </row>
    <row r="115" spans="1:5" ht="16">
      <c r="A115" s="129"/>
      <c r="B115" s="274"/>
      <c r="C115" s="98"/>
      <c r="D115" s="98"/>
      <c r="E115" s="276"/>
    </row>
    <row r="116" spans="1:5" ht="16">
      <c r="A116" s="129"/>
      <c r="B116" s="274"/>
      <c r="C116" s="98"/>
      <c r="D116" s="98"/>
      <c r="E116" s="276"/>
    </row>
    <row r="117" spans="1:5" ht="16">
      <c r="A117" s="129"/>
      <c r="B117" s="274"/>
      <c r="C117" s="98"/>
      <c r="D117" s="98"/>
      <c r="E117" s="276"/>
    </row>
    <row r="118" spans="1:5" ht="16">
      <c r="A118" s="129"/>
      <c r="B118" s="274"/>
      <c r="C118" s="98"/>
      <c r="D118" s="98"/>
      <c r="E118" s="276"/>
    </row>
    <row r="119" spans="1:5" ht="16">
      <c r="A119" s="129"/>
      <c r="B119" s="274"/>
      <c r="C119" s="98"/>
      <c r="D119" s="98"/>
      <c r="E119" s="276"/>
    </row>
    <row r="120" spans="1:5" ht="16">
      <c r="A120" s="129"/>
      <c r="B120" s="274"/>
      <c r="C120" s="98"/>
      <c r="D120" s="98"/>
      <c r="E120" s="276"/>
    </row>
    <row r="121" spans="1:5" ht="16">
      <c r="A121" s="129"/>
      <c r="B121" s="274"/>
      <c r="C121" s="98"/>
      <c r="D121" s="98"/>
      <c r="E121" s="276"/>
    </row>
    <row r="122" spans="1:5" ht="16">
      <c r="A122" s="129"/>
      <c r="B122" s="274"/>
      <c r="C122" s="98"/>
      <c r="D122" s="98"/>
      <c r="E122" s="276"/>
    </row>
    <row r="123" spans="1:5" ht="16">
      <c r="A123" s="129"/>
      <c r="B123" s="274"/>
      <c r="C123" s="98"/>
      <c r="D123" s="98"/>
      <c r="E123" s="276"/>
    </row>
    <row r="124" spans="1:5" ht="16">
      <c r="A124" s="129"/>
      <c r="B124" s="274"/>
      <c r="C124" s="98"/>
      <c r="D124" s="98"/>
      <c r="E124" s="276"/>
    </row>
    <row r="125" spans="1:5" ht="16">
      <c r="A125" s="129"/>
      <c r="B125" s="274"/>
      <c r="C125" s="98"/>
      <c r="D125" s="98"/>
      <c r="E125" s="276"/>
    </row>
    <row r="126" spans="1:5" ht="16">
      <c r="A126" s="129"/>
      <c r="B126" s="274"/>
      <c r="C126" s="98"/>
      <c r="D126" s="98"/>
      <c r="E126" s="276"/>
    </row>
    <row r="127" spans="1:5" ht="16">
      <c r="A127" s="129"/>
      <c r="B127" s="274"/>
      <c r="C127" s="98"/>
      <c r="D127" s="98"/>
      <c r="E127" s="276"/>
    </row>
    <row r="128" spans="1:5" ht="16">
      <c r="A128" s="129"/>
      <c r="B128" s="274"/>
      <c r="C128" s="98"/>
      <c r="D128" s="98"/>
      <c r="E128" s="276"/>
    </row>
    <row r="129" spans="1:5" ht="16">
      <c r="A129" s="129"/>
      <c r="B129" s="274"/>
      <c r="C129" s="98"/>
      <c r="D129" s="98"/>
      <c r="E129" s="276"/>
    </row>
    <row r="130" spans="1:5" ht="16">
      <c r="A130" s="129"/>
      <c r="B130" s="274"/>
      <c r="C130" s="98"/>
      <c r="D130" s="98"/>
      <c r="E130" s="276"/>
    </row>
    <row r="131" spans="1:5" ht="16">
      <c r="A131" s="129"/>
      <c r="B131" s="274"/>
      <c r="C131" s="98"/>
      <c r="D131" s="98"/>
      <c r="E131" s="276"/>
    </row>
    <row r="132" spans="1:5" ht="16">
      <c r="A132" s="129"/>
      <c r="B132" s="274"/>
      <c r="C132" s="98"/>
      <c r="D132" s="98"/>
      <c r="E132" s="276"/>
    </row>
    <row r="133" spans="1:5" ht="16">
      <c r="A133" s="129"/>
      <c r="B133" s="274"/>
      <c r="C133" s="98"/>
      <c r="D133" s="98"/>
      <c r="E133" s="276"/>
    </row>
    <row r="134" spans="1:5" ht="16">
      <c r="A134" s="129"/>
      <c r="B134" s="274"/>
      <c r="C134" s="98"/>
      <c r="D134" s="98"/>
      <c r="E134" s="276"/>
    </row>
    <row r="135" spans="1:5" ht="16">
      <c r="A135" s="129"/>
      <c r="B135" s="274"/>
      <c r="C135" s="98"/>
      <c r="D135" s="98"/>
      <c r="E135" s="276"/>
    </row>
    <row r="136" spans="1:5" ht="16">
      <c r="A136" s="129"/>
      <c r="B136" s="274"/>
      <c r="C136" s="98"/>
      <c r="D136" s="98"/>
      <c r="E136" s="276"/>
    </row>
    <row r="137" spans="1:5" ht="16">
      <c r="A137" s="129"/>
      <c r="B137" s="274"/>
      <c r="C137" s="98"/>
      <c r="D137" s="98"/>
      <c r="E137" s="276"/>
    </row>
    <row r="138" spans="1:5" ht="16">
      <c r="A138" s="129"/>
      <c r="B138" s="274"/>
      <c r="C138" s="98"/>
      <c r="D138" s="98"/>
      <c r="E138" s="276"/>
    </row>
    <row r="139" spans="1:5" ht="16">
      <c r="A139" s="129"/>
      <c r="B139" s="274"/>
      <c r="C139" s="98"/>
      <c r="D139" s="98"/>
      <c r="E139" s="276"/>
    </row>
    <row r="140" spans="1:5" ht="16">
      <c r="A140" s="129"/>
      <c r="B140" s="274"/>
      <c r="C140" s="98"/>
      <c r="D140" s="98"/>
      <c r="E140" s="276"/>
    </row>
    <row r="141" spans="1:5" ht="16">
      <c r="A141" s="129"/>
      <c r="B141" s="274"/>
      <c r="C141" s="98"/>
      <c r="D141" s="98"/>
      <c r="E141" s="276"/>
    </row>
    <row r="142" spans="1:5" ht="16">
      <c r="A142" s="129"/>
      <c r="B142" s="274"/>
      <c r="C142" s="98"/>
      <c r="D142" s="98"/>
      <c r="E142" s="276"/>
    </row>
    <row r="143" spans="1:5" ht="16">
      <c r="A143" s="129"/>
      <c r="B143" s="274"/>
      <c r="C143" s="98"/>
      <c r="D143" s="98"/>
      <c r="E143" s="276"/>
    </row>
    <row r="144" spans="1:5" ht="16">
      <c r="A144" s="129"/>
      <c r="B144" s="274"/>
      <c r="C144" s="98"/>
      <c r="D144" s="98"/>
      <c r="E144" s="276"/>
    </row>
    <row r="145" spans="1:5" ht="16">
      <c r="A145" s="129"/>
      <c r="B145" s="274"/>
      <c r="C145" s="98"/>
      <c r="D145" s="98"/>
      <c r="E145" s="276"/>
    </row>
    <row r="146" spans="1:5" ht="16">
      <c r="A146" s="129"/>
      <c r="B146" s="274"/>
      <c r="C146" s="98"/>
      <c r="D146" s="98"/>
      <c r="E146" s="276"/>
    </row>
    <row r="147" spans="1:5" ht="16">
      <c r="A147" s="129"/>
      <c r="B147" s="274"/>
      <c r="C147" s="98"/>
      <c r="D147" s="98"/>
      <c r="E147" s="276"/>
    </row>
    <row r="148" spans="1:5" ht="16">
      <c r="A148" s="129"/>
      <c r="B148" s="274"/>
      <c r="C148" s="98"/>
      <c r="D148" s="98"/>
      <c r="E148" s="276"/>
    </row>
    <row r="149" spans="1:5" ht="16">
      <c r="A149" s="129"/>
      <c r="B149" s="274"/>
      <c r="C149" s="98"/>
      <c r="D149" s="98"/>
      <c r="E149" s="276"/>
    </row>
    <row r="150" spans="1:5" ht="16">
      <c r="A150" s="129"/>
      <c r="B150" s="274"/>
      <c r="C150" s="98"/>
      <c r="D150" s="98"/>
      <c r="E150" s="276"/>
    </row>
    <row r="151" spans="1:5" ht="16">
      <c r="A151" s="129"/>
      <c r="B151" s="274"/>
      <c r="C151" s="98"/>
      <c r="D151" s="98"/>
      <c r="E151" s="276"/>
    </row>
    <row r="152" spans="1:5" ht="16">
      <c r="A152" s="129"/>
      <c r="B152" s="274"/>
      <c r="C152" s="98"/>
      <c r="D152" s="98"/>
      <c r="E152" s="276"/>
    </row>
    <row r="153" spans="1:5" ht="16">
      <c r="A153" s="129"/>
      <c r="B153" s="274"/>
      <c r="C153" s="98"/>
      <c r="D153" s="98"/>
      <c r="E153" s="276"/>
    </row>
    <row r="154" spans="1:5" ht="16">
      <c r="A154" s="129"/>
      <c r="B154" s="274"/>
      <c r="C154" s="98"/>
      <c r="D154" s="98"/>
      <c r="E154" s="276"/>
    </row>
    <row r="155" spans="1:5" ht="16">
      <c r="A155" s="129"/>
      <c r="B155" s="274"/>
      <c r="C155" s="98"/>
      <c r="D155" s="98"/>
      <c r="E155" s="276"/>
    </row>
    <row r="156" spans="1:5" ht="16">
      <c r="A156" s="129"/>
      <c r="B156" s="274"/>
      <c r="C156" s="98"/>
      <c r="D156" s="98"/>
      <c r="E156" s="276"/>
    </row>
    <row r="157" spans="1:5" ht="16">
      <c r="A157" s="129"/>
      <c r="B157" s="274"/>
      <c r="C157" s="98"/>
      <c r="D157" s="98"/>
      <c r="E157" s="276"/>
    </row>
    <row r="158" spans="1:5" ht="16">
      <c r="A158" s="129"/>
      <c r="B158" s="274"/>
      <c r="C158" s="98"/>
      <c r="D158" s="98"/>
      <c r="E158" s="276"/>
    </row>
    <row r="159" spans="1:5" ht="16">
      <c r="A159" s="129"/>
      <c r="B159" s="274"/>
      <c r="C159" s="98"/>
      <c r="D159" s="98"/>
      <c r="E159" s="276"/>
    </row>
    <row r="160" spans="1:5" ht="16">
      <c r="A160" s="129"/>
      <c r="B160" s="274"/>
      <c r="C160" s="98"/>
      <c r="D160" s="98"/>
      <c r="E160" s="276"/>
    </row>
    <row r="161" spans="1:5" ht="16">
      <c r="A161" s="129"/>
      <c r="B161" s="274"/>
      <c r="C161" s="98"/>
      <c r="D161" s="98"/>
      <c r="E161" s="276"/>
    </row>
    <row r="162" spans="1:5" ht="16">
      <c r="A162" s="129"/>
      <c r="B162" s="274"/>
      <c r="C162" s="98"/>
      <c r="D162" s="98"/>
      <c r="E162" s="276"/>
    </row>
    <row r="163" spans="1:5" ht="16">
      <c r="A163" s="129"/>
      <c r="B163" s="274"/>
      <c r="C163" s="98"/>
      <c r="D163" s="98"/>
      <c r="E163" s="276"/>
    </row>
    <row r="164" spans="1:5" ht="16">
      <c r="A164" s="129"/>
      <c r="B164" s="274"/>
      <c r="C164" s="98"/>
      <c r="D164" s="98"/>
      <c r="E164" s="276"/>
    </row>
    <row r="165" spans="1:5" ht="16">
      <c r="A165" s="129"/>
      <c r="B165" s="274"/>
      <c r="C165" s="98"/>
      <c r="D165" s="98"/>
      <c r="E165" s="276"/>
    </row>
    <row r="166" spans="1:5" ht="16">
      <c r="A166" s="129"/>
      <c r="B166" s="274"/>
      <c r="C166" s="98"/>
      <c r="D166" s="98"/>
      <c r="E166" s="276"/>
    </row>
    <row r="167" spans="1:5" ht="16">
      <c r="A167" s="129"/>
      <c r="B167" s="274"/>
      <c r="C167" s="98"/>
      <c r="D167" s="98"/>
      <c r="E167" s="276"/>
    </row>
    <row r="168" spans="1:5" ht="16">
      <c r="A168" s="129"/>
      <c r="B168" s="274"/>
      <c r="C168" s="98"/>
      <c r="D168" s="98"/>
      <c r="E168" s="276"/>
    </row>
    <row r="169" spans="1:5" ht="16">
      <c r="A169" s="129"/>
      <c r="B169" s="274"/>
      <c r="C169" s="98"/>
      <c r="D169" s="98"/>
      <c r="E169" s="276"/>
    </row>
    <row r="170" spans="1:5" ht="16">
      <c r="A170" s="129"/>
      <c r="B170" s="274"/>
      <c r="C170" s="98"/>
      <c r="D170" s="98"/>
      <c r="E170" s="276"/>
    </row>
    <row r="171" spans="1:5" ht="16">
      <c r="A171" s="129"/>
      <c r="B171" s="274"/>
      <c r="C171" s="98"/>
      <c r="D171" s="98"/>
      <c r="E171" s="276"/>
    </row>
    <row r="172" spans="1:5" ht="16">
      <c r="A172" s="129"/>
      <c r="B172" s="274"/>
      <c r="C172" s="98"/>
      <c r="D172" s="98"/>
      <c r="E172" s="276"/>
    </row>
    <row r="173" spans="1:5" ht="16">
      <c r="A173" s="129"/>
      <c r="B173" s="274"/>
      <c r="C173" s="98"/>
      <c r="D173" s="98"/>
      <c r="E173" s="276"/>
    </row>
    <row r="174" spans="1:5" ht="16">
      <c r="A174" s="129"/>
      <c r="B174" s="274"/>
      <c r="C174" s="98"/>
      <c r="D174" s="98"/>
      <c r="E174" s="276"/>
    </row>
    <row r="175" spans="1:5" ht="16">
      <c r="A175" s="129"/>
      <c r="B175" s="274"/>
      <c r="C175" s="98"/>
      <c r="D175" s="98"/>
      <c r="E175" s="276"/>
    </row>
    <row r="176" spans="1:5" ht="16">
      <c r="A176" s="129"/>
      <c r="B176" s="274"/>
      <c r="C176" s="98"/>
      <c r="D176" s="98"/>
      <c r="E176" s="276"/>
    </row>
    <row r="177" spans="1:5" ht="16">
      <c r="A177" s="129"/>
      <c r="B177" s="274"/>
      <c r="C177" s="98"/>
      <c r="D177" s="98"/>
      <c r="E177" s="276"/>
    </row>
    <row r="178" spans="1:5" ht="16">
      <c r="A178" s="129"/>
      <c r="B178" s="274"/>
      <c r="C178" s="98"/>
      <c r="D178" s="98"/>
      <c r="E178" s="276"/>
    </row>
    <row r="179" spans="1:5" ht="16">
      <c r="A179" s="129"/>
      <c r="B179" s="274"/>
      <c r="C179" s="98"/>
      <c r="D179" s="98"/>
      <c r="E179" s="276"/>
    </row>
    <row r="180" spans="1:5" ht="16">
      <c r="A180" s="129"/>
      <c r="B180" s="274"/>
      <c r="C180" s="98"/>
      <c r="D180" s="98"/>
      <c r="E180" s="276"/>
    </row>
    <row r="181" spans="1:5" ht="16">
      <c r="A181" s="129"/>
      <c r="B181" s="274"/>
      <c r="C181" s="98"/>
      <c r="D181" s="98"/>
      <c r="E181" s="276"/>
    </row>
    <row r="182" spans="1:5" ht="16">
      <c r="A182" s="129"/>
      <c r="B182" s="274"/>
      <c r="C182" s="98"/>
      <c r="D182" s="98"/>
      <c r="E182" s="276"/>
    </row>
    <row r="183" spans="1:5" ht="16">
      <c r="A183" s="129"/>
      <c r="B183" s="274"/>
      <c r="C183" s="98"/>
      <c r="D183" s="98"/>
      <c r="E183" s="276"/>
    </row>
    <row r="184" spans="1:5" ht="16">
      <c r="A184" s="129"/>
      <c r="B184" s="274"/>
      <c r="C184" s="98"/>
      <c r="D184" s="98"/>
      <c r="E184" s="276"/>
    </row>
    <row r="185" spans="1:5" ht="16">
      <c r="A185" s="129"/>
      <c r="B185" s="274"/>
      <c r="C185" s="98"/>
      <c r="D185" s="98"/>
      <c r="E185" s="276"/>
    </row>
    <row r="186" spans="1:5" ht="16">
      <c r="A186" s="129"/>
      <c r="B186" s="274"/>
      <c r="C186" s="98"/>
      <c r="D186" s="98"/>
      <c r="E186" s="276"/>
    </row>
    <row r="187" spans="1:5" ht="16">
      <c r="A187" s="129"/>
      <c r="B187" s="274"/>
      <c r="C187" s="98"/>
      <c r="D187" s="98"/>
      <c r="E187" s="276"/>
    </row>
    <row r="188" spans="1:5" ht="16">
      <c r="A188" s="129"/>
      <c r="B188" s="274"/>
      <c r="C188" s="98"/>
      <c r="D188" s="98"/>
      <c r="E188" s="276"/>
    </row>
    <row r="189" spans="1:5" ht="16">
      <c r="A189" s="129"/>
      <c r="B189" s="274"/>
      <c r="C189" s="98"/>
      <c r="D189" s="98"/>
      <c r="E189" s="276"/>
    </row>
    <row r="190" spans="1:5" ht="16">
      <c r="A190" s="129"/>
      <c r="B190" s="274"/>
      <c r="C190" s="98"/>
      <c r="D190" s="98"/>
      <c r="E190" s="276"/>
    </row>
    <row r="191" spans="1:5" ht="16">
      <c r="A191" s="129"/>
      <c r="B191" s="274"/>
      <c r="C191" s="98"/>
      <c r="D191" s="98"/>
      <c r="E191" s="276"/>
    </row>
    <row r="192" spans="1:5" ht="16">
      <c r="A192" s="129"/>
      <c r="B192" s="274"/>
      <c r="C192" s="98"/>
      <c r="D192" s="98"/>
      <c r="E192" s="276"/>
    </row>
    <row r="193" spans="1:5" ht="16">
      <c r="A193" s="129"/>
      <c r="B193" s="274"/>
      <c r="C193" s="98"/>
      <c r="D193" s="98"/>
      <c r="E193" s="276"/>
    </row>
    <row r="194" spans="1:5" ht="16">
      <c r="A194" s="129"/>
      <c r="B194" s="274"/>
      <c r="C194" s="98"/>
      <c r="D194" s="98"/>
      <c r="E194" s="276"/>
    </row>
    <row r="195" spans="1:5" ht="16">
      <c r="A195" s="129"/>
      <c r="B195" s="274"/>
      <c r="C195" s="98"/>
      <c r="D195" s="98"/>
      <c r="E195" s="276"/>
    </row>
    <row r="196" spans="1:5" ht="16">
      <c r="A196" s="129"/>
      <c r="B196" s="274"/>
      <c r="C196" s="98"/>
      <c r="D196" s="98"/>
      <c r="E196" s="276"/>
    </row>
    <row r="197" spans="1:5" ht="16">
      <c r="A197" s="129"/>
      <c r="B197" s="274"/>
      <c r="C197" s="98"/>
      <c r="D197" s="98"/>
      <c r="E197" s="276"/>
    </row>
    <row r="198" spans="1:5" ht="16">
      <c r="A198" s="129"/>
      <c r="B198" s="274"/>
      <c r="C198" s="98"/>
      <c r="D198" s="98"/>
      <c r="E198" s="276"/>
    </row>
    <row r="199" spans="1:5" ht="16">
      <c r="A199" s="129"/>
      <c r="B199" s="274"/>
      <c r="C199" s="98"/>
      <c r="D199" s="98"/>
      <c r="E199" s="276"/>
    </row>
    <row r="200" spans="1:5" ht="16">
      <c r="A200" s="129"/>
      <c r="B200" s="274"/>
      <c r="C200" s="98"/>
      <c r="D200" s="98"/>
      <c r="E200" s="276"/>
    </row>
    <row r="201" spans="1:5" ht="16">
      <c r="A201" s="129"/>
      <c r="B201" s="274"/>
      <c r="C201" s="98"/>
      <c r="D201" s="98"/>
      <c r="E201" s="276"/>
    </row>
    <row r="202" spans="1:5" ht="16">
      <c r="A202" s="129"/>
      <c r="B202" s="274"/>
      <c r="C202" s="98"/>
      <c r="D202" s="98"/>
      <c r="E202" s="276"/>
    </row>
    <row r="203" spans="1:5" ht="16">
      <c r="A203" s="129"/>
      <c r="B203" s="274"/>
      <c r="C203" s="98"/>
      <c r="D203" s="98"/>
      <c r="E203" s="276"/>
    </row>
    <row r="204" spans="1:5" ht="16">
      <c r="A204" s="129"/>
      <c r="B204" s="274"/>
      <c r="C204" s="98"/>
      <c r="D204" s="98"/>
      <c r="E204" s="276"/>
    </row>
    <row r="205" spans="1:5" ht="16">
      <c r="A205" s="129"/>
      <c r="B205" s="274"/>
      <c r="C205" s="98"/>
      <c r="D205" s="98"/>
      <c r="E205" s="276"/>
    </row>
    <row r="206" spans="1:5" ht="16">
      <c r="A206" s="129"/>
      <c r="B206" s="274"/>
      <c r="C206" s="98"/>
      <c r="D206" s="98"/>
      <c r="E206" s="276"/>
    </row>
    <row r="207" spans="1:5" ht="16">
      <c r="A207" s="129"/>
      <c r="B207" s="274"/>
      <c r="C207" s="98"/>
      <c r="D207" s="98"/>
      <c r="E207" s="276"/>
    </row>
    <row r="208" spans="1:5" ht="16">
      <c r="A208" s="129"/>
      <c r="B208" s="274"/>
      <c r="C208" s="98"/>
      <c r="D208" s="98"/>
      <c r="E208" s="276"/>
    </row>
    <row r="209" spans="1:5" ht="16">
      <c r="A209" s="129"/>
      <c r="B209" s="274"/>
      <c r="C209" s="98"/>
      <c r="D209" s="98"/>
      <c r="E209" s="276"/>
    </row>
    <row r="210" spans="1:5" ht="16">
      <c r="A210" s="129"/>
      <c r="B210" s="274"/>
      <c r="C210" s="98"/>
      <c r="D210" s="98"/>
      <c r="E210" s="276"/>
    </row>
    <row r="211" spans="1:5" ht="16">
      <c r="A211" s="129"/>
      <c r="B211" s="274"/>
      <c r="C211" s="98"/>
      <c r="D211" s="98"/>
      <c r="E211" s="276"/>
    </row>
    <row r="212" spans="1:5" ht="16">
      <c r="A212" s="129"/>
      <c r="B212" s="274"/>
      <c r="C212" s="98"/>
      <c r="D212" s="98"/>
      <c r="E212" s="276"/>
    </row>
    <row r="213" spans="1:5" ht="16">
      <c r="A213" s="129"/>
      <c r="B213" s="274"/>
      <c r="C213" s="98"/>
      <c r="D213" s="98"/>
      <c r="E213" s="276"/>
    </row>
    <row r="214" spans="1:5" ht="16">
      <c r="A214" s="129"/>
      <c r="B214" s="274"/>
      <c r="C214" s="98"/>
      <c r="D214" s="98"/>
      <c r="E214" s="276"/>
    </row>
    <row r="215" spans="1:5" ht="16">
      <c r="A215" s="129"/>
      <c r="B215" s="274"/>
      <c r="C215" s="98"/>
      <c r="D215" s="98"/>
      <c r="E215" s="276"/>
    </row>
    <row r="216" spans="1:5" ht="16">
      <c r="A216" s="129"/>
      <c r="B216" s="274"/>
      <c r="C216" s="98"/>
      <c r="D216" s="98"/>
      <c r="E216" s="276"/>
    </row>
    <row r="217" spans="1:5" ht="16">
      <c r="A217" s="129"/>
      <c r="B217" s="274"/>
      <c r="C217" s="98"/>
      <c r="D217" s="98"/>
      <c r="E217" s="276"/>
    </row>
    <row r="218" spans="1:5" ht="16">
      <c r="A218" s="129"/>
      <c r="B218" s="274"/>
      <c r="C218" s="98"/>
      <c r="D218" s="98"/>
      <c r="E218" s="276"/>
    </row>
    <row r="219" spans="1:5" ht="16">
      <c r="A219" s="129"/>
      <c r="B219" s="274"/>
      <c r="C219" s="98"/>
      <c r="D219" s="98"/>
      <c r="E219" s="276"/>
    </row>
    <row r="220" spans="1:5" ht="16">
      <c r="A220" s="129"/>
      <c r="B220" s="274"/>
      <c r="C220" s="98"/>
      <c r="D220" s="98"/>
      <c r="E220" s="276"/>
    </row>
    <row r="221" spans="1:5" ht="16">
      <c r="A221" s="129"/>
      <c r="B221" s="274"/>
      <c r="C221" s="98"/>
      <c r="D221" s="98"/>
      <c r="E221" s="276"/>
    </row>
    <row r="222" spans="1:5" ht="16">
      <c r="A222" s="129"/>
      <c r="B222" s="274"/>
      <c r="C222" s="98"/>
      <c r="D222" s="98"/>
      <c r="E222" s="276"/>
    </row>
    <row r="223" spans="1:5" ht="16">
      <c r="A223" s="129"/>
      <c r="B223" s="274"/>
      <c r="C223" s="98"/>
      <c r="D223" s="98"/>
      <c r="E223" s="276"/>
    </row>
    <row r="224" spans="1:5" ht="16">
      <c r="A224" s="129"/>
      <c r="B224" s="274"/>
      <c r="C224" s="98"/>
      <c r="D224" s="98"/>
      <c r="E224" s="276"/>
    </row>
    <row r="225" spans="1:5" ht="16">
      <c r="A225" s="129"/>
      <c r="B225" s="274"/>
      <c r="C225" s="98"/>
      <c r="D225" s="98"/>
      <c r="E225" s="276"/>
    </row>
    <row r="226" spans="1:5" ht="16">
      <c r="A226" s="129"/>
      <c r="B226" s="274"/>
      <c r="C226" s="98"/>
      <c r="D226" s="98"/>
      <c r="E226" s="276"/>
    </row>
    <row r="227" spans="1:5" ht="16">
      <c r="A227" s="129"/>
      <c r="B227" s="274"/>
      <c r="C227" s="98"/>
      <c r="D227" s="98"/>
      <c r="E227" s="276"/>
    </row>
    <row r="228" spans="1:5" ht="16">
      <c r="A228" s="129"/>
      <c r="B228" s="274"/>
      <c r="C228" s="98"/>
      <c r="D228" s="98"/>
      <c r="E228" s="276"/>
    </row>
    <row r="229" spans="1:5" ht="16">
      <c r="A229" s="129"/>
      <c r="B229" s="274"/>
      <c r="C229" s="98"/>
      <c r="D229" s="98"/>
      <c r="E229" s="276"/>
    </row>
    <row r="230" spans="1:5" ht="16">
      <c r="A230" s="129"/>
      <c r="B230" s="274"/>
      <c r="C230" s="98"/>
      <c r="D230" s="98"/>
      <c r="E230" s="276"/>
    </row>
    <row r="231" spans="1:5" ht="16">
      <c r="A231" s="129"/>
      <c r="B231" s="274"/>
      <c r="C231" s="98"/>
      <c r="D231" s="98"/>
      <c r="E231" s="276"/>
    </row>
    <row r="232" spans="1:5" ht="16">
      <c r="A232" s="129"/>
      <c r="B232" s="274"/>
      <c r="C232" s="98"/>
      <c r="D232" s="98"/>
      <c r="E232" s="276"/>
    </row>
    <row r="233" spans="1:5" ht="16">
      <c r="A233" s="129"/>
      <c r="B233" s="274"/>
      <c r="C233" s="98"/>
      <c r="D233" s="98"/>
      <c r="E233" s="276"/>
    </row>
    <row r="234" spans="1:5" ht="16">
      <c r="A234" s="129"/>
      <c r="B234" s="274"/>
      <c r="C234" s="98"/>
      <c r="D234" s="98"/>
      <c r="E234" s="276"/>
    </row>
    <row r="235" spans="1:5" ht="16">
      <c r="A235" s="129"/>
      <c r="B235" s="274"/>
      <c r="C235" s="98"/>
      <c r="D235" s="98"/>
      <c r="E235" s="276"/>
    </row>
    <row r="236" spans="1:5" ht="16">
      <c r="A236" s="129"/>
      <c r="B236" s="274"/>
      <c r="C236" s="98"/>
      <c r="D236" s="98"/>
      <c r="E236" s="276"/>
    </row>
    <row r="237" spans="1:5" ht="16">
      <c r="A237" s="129"/>
      <c r="B237" s="274"/>
      <c r="C237" s="98"/>
      <c r="D237" s="98"/>
      <c r="E237" s="276"/>
    </row>
    <row r="238" spans="1:5" ht="16">
      <c r="A238" s="129"/>
      <c r="B238" s="274"/>
      <c r="C238" s="98"/>
      <c r="D238" s="98"/>
      <c r="E238" s="276"/>
    </row>
    <row r="239" spans="1:5" ht="16">
      <c r="A239" s="129"/>
      <c r="B239" s="274"/>
      <c r="C239" s="98"/>
      <c r="D239" s="98"/>
      <c r="E239" s="276"/>
    </row>
    <row r="240" spans="1:5" ht="16">
      <c r="A240" s="129"/>
      <c r="B240" s="274"/>
      <c r="C240" s="98"/>
      <c r="D240" s="98"/>
      <c r="E240" s="276"/>
    </row>
    <row r="241" spans="1:5" ht="16">
      <c r="A241" s="129"/>
      <c r="B241" s="274"/>
      <c r="C241" s="98"/>
      <c r="D241" s="98"/>
      <c r="E241" s="276"/>
    </row>
    <row r="242" spans="1:5" ht="16">
      <c r="A242" s="129"/>
      <c r="B242" s="274"/>
      <c r="C242" s="98"/>
      <c r="D242" s="98"/>
      <c r="E242" s="276"/>
    </row>
    <row r="243" spans="1:5" ht="16">
      <c r="A243" s="129"/>
      <c r="B243" s="274"/>
      <c r="C243" s="98"/>
      <c r="D243" s="98"/>
      <c r="E243" s="276"/>
    </row>
    <row r="244" spans="1:5" ht="16">
      <c r="A244" s="129"/>
      <c r="B244" s="274"/>
      <c r="C244" s="98"/>
      <c r="D244" s="98"/>
      <c r="E244" s="276"/>
    </row>
    <row r="245" spans="1:5" ht="16">
      <c r="A245" s="129"/>
      <c r="B245" s="274"/>
      <c r="C245" s="98"/>
      <c r="D245" s="98"/>
      <c r="E245" s="276"/>
    </row>
    <row r="246" spans="1:5" ht="16">
      <c r="A246" s="129"/>
      <c r="B246" s="274"/>
      <c r="C246" s="98"/>
      <c r="D246" s="98"/>
      <c r="E246" s="276"/>
    </row>
    <row r="247" spans="1:5" ht="16">
      <c r="A247" s="129"/>
      <c r="B247" s="274"/>
      <c r="C247" s="98"/>
      <c r="D247" s="98"/>
      <c r="E247" s="276"/>
    </row>
    <row r="248" spans="1:5" ht="16">
      <c r="A248" s="129"/>
      <c r="B248" s="274"/>
      <c r="C248" s="98"/>
      <c r="D248" s="98"/>
      <c r="E248" s="276"/>
    </row>
    <row r="249" spans="1:5" ht="16">
      <c r="A249" s="129"/>
      <c r="B249" s="274"/>
      <c r="C249" s="98"/>
      <c r="D249" s="98"/>
      <c r="E249" s="276"/>
    </row>
    <row r="250" spans="1:5" ht="16">
      <c r="A250" s="129"/>
      <c r="B250" s="274"/>
      <c r="C250" s="98"/>
      <c r="D250" s="98"/>
      <c r="E250" s="276"/>
    </row>
    <row r="251" spans="1:5" ht="16">
      <c r="A251" s="129"/>
      <c r="B251" s="274"/>
      <c r="C251" s="98"/>
      <c r="D251" s="98"/>
      <c r="E251" s="276"/>
    </row>
    <row r="252" spans="1:5" ht="16">
      <c r="A252" s="129"/>
      <c r="B252" s="274"/>
      <c r="C252" s="98"/>
      <c r="D252" s="98"/>
      <c r="E252" s="276"/>
    </row>
    <row r="253" spans="1:5" ht="16">
      <c r="A253" s="129"/>
      <c r="B253" s="274"/>
      <c r="C253" s="98"/>
      <c r="D253" s="98"/>
      <c r="E253" s="276"/>
    </row>
    <row r="254" spans="1:5" ht="16">
      <c r="A254" s="129"/>
      <c r="B254" s="274"/>
      <c r="C254" s="98"/>
      <c r="D254" s="98"/>
      <c r="E254" s="276"/>
    </row>
    <row r="255" spans="1:5" ht="16">
      <c r="A255" s="129"/>
      <c r="B255" s="274"/>
      <c r="C255" s="98"/>
      <c r="D255" s="98"/>
      <c r="E255" s="276"/>
    </row>
    <row r="256" spans="1:5" ht="16">
      <c r="A256" s="129"/>
      <c r="B256" s="274"/>
      <c r="C256" s="98"/>
      <c r="D256" s="98"/>
      <c r="E256" s="276"/>
    </row>
    <row r="257" spans="1:5" ht="16">
      <c r="A257" s="129"/>
      <c r="B257" s="274"/>
      <c r="C257" s="98"/>
      <c r="D257" s="98"/>
      <c r="E257" s="276"/>
    </row>
    <row r="258" spans="1:5" ht="16">
      <c r="A258" s="129"/>
      <c r="B258" s="274"/>
      <c r="C258" s="98"/>
      <c r="D258" s="98"/>
      <c r="E258" s="276"/>
    </row>
    <row r="259" spans="1:5" ht="16">
      <c r="A259" s="129"/>
      <c r="B259" s="274"/>
      <c r="C259" s="98"/>
      <c r="D259" s="98"/>
      <c r="E259" s="276"/>
    </row>
    <row r="260" spans="1:5" ht="16">
      <c r="A260" s="129"/>
      <c r="B260" s="274"/>
      <c r="C260" s="98"/>
      <c r="D260" s="98"/>
      <c r="E260" s="276"/>
    </row>
    <row r="261" spans="1:5" ht="16">
      <c r="A261" s="129"/>
      <c r="B261" s="274"/>
      <c r="C261" s="98"/>
      <c r="D261" s="98"/>
      <c r="E261" s="276"/>
    </row>
    <row r="262" spans="1:5" ht="16">
      <c r="A262" s="129"/>
      <c r="B262" s="274"/>
      <c r="C262" s="98"/>
      <c r="D262" s="98"/>
      <c r="E262" s="276"/>
    </row>
    <row r="263" spans="1:5" ht="16">
      <c r="A263" s="129"/>
      <c r="B263" s="274"/>
      <c r="C263" s="98"/>
      <c r="D263" s="98"/>
      <c r="E263" s="276"/>
    </row>
    <row r="264" spans="1:5" ht="16">
      <c r="A264" s="129"/>
      <c r="B264" s="274"/>
      <c r="C264" s="98"/>
      <c r="D264" s="98"/>
      <c r="E264" s="276"/>
    </row>
    <row r="265" spans="1:5" ht="16">
      <c r="A265" s="129"/>
      <c r="B265" s="274"/>
      <c r="C265" s="98"/>
      <c r="D265" s="98"/>
      <c r="E265" s="276"/>
    </row>
    <row r="266" spans="1:5" ht="16">
      <c r="A266" s="129"/>
      <c r="B266" s="274"/>
      <c r="C266" s="98"/>
      <c r="D266" s="98"/>
      <c r="E266" s="276"/>
    </row>
    <row r="267" spans="1:5" ht="16">
      <c r="A267" s="129"/>
      <c r="B267" s="274"/>
      <c r="C267" s="98"/>
      <c r="D267" s="98"/>
      <c r="E267" s="276"/>
    </row>
    <row r="268" spans="1:5" ht="16">
      <c r="A268" s="129"/>
      <c r="B268" s="274"/>
      <c r="C268" s="98"/>
      <c r="D268" s="98"/>
      <c r="E268" s="276"/>
    </row>
    <row r="269" spans="1:5" ht="16">
      <c r="A269" s="129"/>
      <c r="B269" s="274"/>
      <c r="C269" s="98"/>
      <c r="D269" s="98"/>
      <c r="E269" s="276"/>
    </row>
    <row r="270" spans="1:5" ht="16">
      <c r="A270" s="129"/>
      <c r="B270" s="274"/>
      <c r="C270" s="98"/>
      <c r="D270" s="98"/>
      <c r="E270" s="276"/>
    </row>
    <row r="271" spans="1:5" ht="16">
      <c r="A271" s="129"/>
      <c r="B271" s="274"/>
      <c r="C271" s="98"/>
      <c r="D271" s="98"/>
      <c r="E271" s="276"/>
    </row>
    <row r="272" spans="1:5" ht="16">
      <c r="A272" s="129"/>
      <c r="B272" s="274"/>
      <c r="C272" s="98"/>
      <c r="D272" s="98"/>
      <c r="E272" s="276"/>
    </row>
    <row r="273" spans="1:5" ht="16">
      <c r="A273" s="129"/>
      <c r="B273" s="274"/>
      <c r="C273" s="98"/>
      <c r="D273" s="98"/>
      <c r="E273" s="276"/>
    </row>
    <row r="274" spans="1:5" ht="16">
      <c r="A274" s="129"/>
      <c r="B274" s="274"/>
      <c r="C274" s="98"/>
      <c r="D274" s="98"/>
      <c r="E274" s="276"/>
    </row>
    <row r="275" spans="1:5" ht="16">
      <c r="A275" s="129"/>
      <c r="B275" s="274"/>
      <c r="C275" s="98"/>
      <c r="D275" s="98"/>
      <c r="E275" s="276"/>
    </row>
    <row r="276" spans="1:5" ht="16">
      <c r="A276" s="129"/>
      <c r="B276" s="274"/>
      <c r="C276" s="98"/>
      <c r="D276" s="98"/>
      <c r="E276" s="276"/>
    </row>
    <row r="277" spans="1:5" ht="16">
      <c r="A277" s="129"/>
      <c r="B277" s="274"/>
      <c r="C277" s="98"/>
      <c r="D277" s="98"/>
      <c r="E277" s="276"/>
    </row>
    <row r="278" spans="1:5" ht="16">
      <c r="A278" s="129"/>
      <c r="B278" s="274"/>
      <c r="C278" s="98"/>
      <c r="D278" s="98"/>
      <c r="E278" s="276"/>
    </row>
    <row r="279" spans="1:5" ht="16">
      <c r="A279" s="129"/>
      <c r="B279" s="274"/>
      <c r="C279" s="98"/>
      <c r="D279" s="98"/>
      <c r="E279" s="276"/>
    </row>
    <row r="280" spans="1:5" ht="16">
      <c r="A280" s="129"/>
      <c r="B280" s="274"/>
      <c r="C280" s="98"/>
      <c r="D280" s="98"/>
      <c r="E280" s="276"/>
    </row>
    <row r="281" spans="1:5" ht="16">
      <c r="A281" s="129"/>
      <c r="B281" s="274"/>
      <c r="C281" s="98"/>
      <c r="D281" s="98"/>
      <c r="E281" s="276"/>
    </row>
    <row r="282" spans="1:5" ht="16">
      <c r="A282" s="129"/>
      <c r="B282" s="274"/>
      <c r="C282" s="98"/>
      <c r="D282" s="98"/>
      <c r="E282" s="276"/>
    </row>
    <row r="283" spans="1:5" ht="16">
      <c r="A283" s="129"/>
      <c r="B283" s="274"/>
      <c r="C283" s="98"/>
      <c r="D283" s="98"/>
      <c r="E283" s="276"/>
    </row>
    <row r="284" spans="1:5" ht="16">
      <c r="A284" s="129"/>
      <c r="B284" s="274"/>
      <c r="C284" s="98"/>
      <c r="D284" s="98"/>
      <c r="E284" s="276"/>
    </row>
    <row r="285" spans="1:5" ht="16">
      <c r="A285" s="129"/>
      <c r="B285" s="274"/>
      <c r="C285" s="98"/>
      <c r="D285" s="98"/>
      <c r="E285" s="276"/>
    </row>
    <row r="286" spans="1:5" ht="16">
      <c r="A286" s="129"/>
      <c r="B286" s="274"/>
      <c r="C286" s="98"/>
      <c r="D286" s="98"/>
      <c r="E286" s="276"/>
    </row>
    <row r="287" spans="1:5" ht="16">
      <c r="A287" s="129"/>
      <c r="B287" s="274"/>
      <c r="C287" s="98"/>
      <c r="D287" s="98"/>
      <c r="E287" s="276"/>
    </row>
    <row r="288" spans="1:5" ht="16">
      <c r="A288" s="129"/>
      <c r="B288" s="274"/>
      <c r="C288" s="98"/>
      <c r="D288" s="98"/>
      <c r="E288" s="276"/>
    </row>
    <row r="289" spans="1:5" ht="16">
      <c r="A289" s="129"/>
      <c r="B289" s="274"/>
      <c r="C289" s="98"/>
      <c r="D289" s="98"/>
      <c r="E289" s="276"/>
    </row>
    <row r="290" spans="1:5" ht="16">
      <c r="A290" s="129"/>
      <c r="B290" s="274"/>
      <c r="C290" s="98"/>
      <c r="D290" s="98"/>
      <c r="E290" s="276"/>
    </row>
    <row r="291" spans="1:5" ht="16">
      <c r="A291" s="129"/>
      <c r="B291" s="274"/>
      <c r="C291" s="98"/>
      <c r="D291" s="98"/>
      <c r="E291" s="276"/>
    </row>
    <row r="292" spans="1:5" ht="16">
      <c r="A292" s="129"/>
      <c r="B292" s="274"/>
      <c r="C292" s="98"/>
      <c r="D292" s="98"/>
      <c r="E292" s="276"/>
    </row>
    <row r="293" spans="1:5" ht="16">
      <c r="A293" s="129"/>
      <c r="B293" s="274"/>
      <c r="C293" s="98"/>
      <c r="D293" s="98"/>
      <c r="E293" s="276"/>
    </row>
    <row r="294" spans="1:5" ht="16">
      <c r="A294" s="129"/>
      <c r="B294" s="274"/>
      <c r="C294" s="98"/>
      <c r="D294" s="98"/>
      <c r="E294" s="276"/>
    </row>
    <row r="295" spans="1:5" ht="16">
      <c r="A295" s="129"/>
      <c r="B295" s="274"/>
      <c r="C295" s="98"/>
      <c r="D295" s="98"/>
      <c r="E295" s="276"/>
    </row>
    <row r="296" spans="1:5" ht="16">
      <c r="A296" s="129"/>
      <c r="B296" s="274"/>
      <c r="C296" s="98"/>
      <c r="D296" s="98"/>
      <c r="E296" s="276"/>
    </row>
    <row r="297" spans="1:5" ht="16">
      <c r="A297" s="129"/>
      <c r="B297" s="274"/>
      <c r="C297" s="98"/>
      <c r="D297" s="98"/>
      <c r="E297" s="276"/>
    </row>
    <row r="298" spans="1:5" ht="16">
      <c r="A298" s="129"/>
      <c r="B298" s="274"/>
      <c r="C298" s="98"/>
      <c r="D298" s="98"/>
      <c r="E298" s="276"/>
    </row>
    <row r="299" spans="1:5" ht="16">
      <c r="A299" s="129"/>
      <c r="B299" s="274"/>
      <c r="C299" s="98"/>
      <c r="D299" s="98"/>
      <c r="E299" s="276"/>
    </row>
    <row r="300" spans="1:5" ht="16">
      <c r="A300" s="129"/>
      <c r="B300" s="274"/>
      <c r="C300" s="98"/>
      <c r="D300" s="98"/>
      <c r="E300" s="276"/>
    </row>
    <row r="301" spans="1:5" ht="16">
      <c r="A301" s="129"/>
      <c r="B301" s="274"/>
      <c r="C301" s="98"/>
      <c r="D301" s="98"/>
      <c r="E301" s="276"/>
    </row>
    <row r="302" spans="1:5" ht="16">
      <c r="A302" s="129"/>
      <c r="B302" s="274"/>
      <c r="C302" s="98"/>
      <c r="D302" s="98"/>
      <c r="E302" s="276"/>
    </row>
    <row r="303" spans="1:5" ht="16">
      <c r="A303" s="129"/>
      <c r="B303" s="274"/>
      <c r="C303" s="98"/>
      <c r="D303" s="98"/>
      <c r="E303" s="276"/>
    </row>
    <row r="304" spans="1:5" ht="16">
      <c r="A304" s="129"/>
      <c r="B304" s="274"/>
      <c r="C304" s="98"/>
      <c r="D304" s="98"/>
      <c r="E304" s="276"/>
    </row>
    <row r="305" spans="1:5" ht="16">
      <c r="A305" s="129"/>
      <c r="B305" s="274"/>
      <c r="C305" s="98"/>
      <c r="D305" s="98"/>
      <c r="E305" s="276"/>
    </row>
    <row r="306" spans="1:5" ht="16">
      <c r="A306" s="129"/>
      <c r="B306" s="274"/>
      <c r="C306" s="98"/>
      <c r="D306" s="98"/>
      <c r="E306" s="276"/>
    </row>
    <row r="307" spans="1:5" ht="16">
      <c r="A307" s="129"/>
      <c r="B307" s="274"/>
      <c r="C307" s="98"/>
      <c r="D307" s="98"/>
      <c r="E307" s="276"/>
    </row>
    <row r="308" spans="1:5" ht="16">
      <c r="A308" s="129"/>
      <c r="B308" s="274"/>
      <c r="C308" s="98"/>
      <c r="D308" s="98"/>
      <c r="E308" s="276"/>
    </row>
    <row r="309" spans="1:5" ht="16">
      <c r="A309" s="129"/>
      <c r="B309" s="274"/>
      <c r="C309" s="98"/>
      <c r="D309" s="98"/>
      <c r="E309" s="276"/>
    </row>
    <row r="310" spans="1:5" ht="16">
      <c r="A310" s="129"/>
      <c r="B310" s="274"/>
      <c r="C310" s="98"/>
      <c r="D310" s="98"/>
      <c r="E310" s="276"/>
    </row>
    <row r="311" spans="1:5" ht="16">
      <c r="A311" s="129"/>
      <c r="B311" s="274"/>
      <c r="C311" s="98"/>
      <c r="D311" s="98"/>
      <c r="E311" s="276"/>
    </row>
    <row r="312" spans="1:5" ht="16">
      <c r="A312" s="129"/>
      <c r="B312" s="274"/>
      <c r="C312" s="98"/>
      <c r="D312" s="98"/>
      <c r="E312" s="276"/>
    </row>
    <row r="313" spans="1:5" ht="16">
      <c r="A313" s="129"/>
      <c r="B313" s="274"/>
      <c r="C313" s="98"/>
      <c r="D313" s="98"/>
      <c r="E313" s="276"/>
    </row>
    <row r="314" spans="1:5" ht="16">
      <c r="A314" s="129"/>
      <c r="B314" s="274"/>
      <c r="C314" s="98"/>
      <c r="D314" s="98"/>
      <c r="E314" s="276"/>
    </row>
    <row r="315" spans="1:5" ht="16">
      <c r="A315" s="129"/>
      <c r="B315" s="274"/>
      <c r="C315" s="98"/>
      <c r="D315" s="98"/>
      <c r="E315" s="276"/>
    </row>
    <row r="316" spans="1:5" ht="16">
      <c r="A316" s="129"/>
      <c r="B316" s="274"/>
      <c r="C316" s="98"/>
      <c r="D316" s="98"/>
      <c r="E316" s="276"/>
    </row>
    <row r="317" spans="1:5" ht="16">
      <c r="A317" s="129"/>
      <c r="B317" s="274"/>
      <c r="C317" s="98"/>
      <c r="D317" s="98"/>
      <c r="E317" s="276"/>
    </row>
    <row r="318" spans="1:5" ht="16">
      <c r="A318" s="129"/>
      <c r="B318" s="274"/>
      <c r="C318" s="98"/>
      <c r="D318" s="98"/>
      <c r="E318" s="276"/>
    </row>
    <row r="319" spans="1:5" ht="16">
      <c r="A319" s="129"/>
      <c r="B319" s="274"/>
      <c r="C319" s="98"/>
      <c r="D319" s="98"/>
      <c r="E319" s="276"/>
    </row>
    <row r="320" spans="1:5" ht="16">
      <c r="A320" s="129"/>
      <c r="B320" s="274"/>
      <c r="C320" s="98"/>
      <c r="D320" s="98"/>
      <c r="E320" s="276"/>
    </row>
    <row r="321" spans="1:5" ht="16">
      <c r="A321" s="129"/>
      <c r="B321" s="274"/>
      <c r="C321" s="98"/>
      <c r="D321" s="98"/>
      <c r="E321" s="276"/>
    </row>
    <row r="322" spans="1:5" ht="16">
      <c r="A322" s="129"/>
      <c r="B322" s="274"/>
      <c r="C322" s="98"/>
      <c r="D322" s="98"/>
      <c r="E322" s="276"/>
    </row>
    <row r="323" spans="1:5" ht="16">
      <c r="A323" s="129"/>
      <c r="B323" s="274"/>
      <c r="C323" s="98"/>
      <c r="D323" s="98"/>
      <c r="E323" s="276"/>
    </row>
    <row r="324" spans="1:5" ht="16">
      <c r="A324" s="129"/>
      <c r="B324" s="274"/>
      <c r="C324" s="98"/>
      <c r="D324" s="98"/>
      <c r="E324" s="276"/>
    </row>
    <row r="325" spans="1:5" ht="16">
      <c r="A325" s="129"/>
      <c r="B325" s="274"/>
      <c r="C325" s="98"/>
      <c r="D325" s="98"/>
      <c r="E325" s="276"/>
    </row>
    <row r="326" spans="1:5" ht="16">
      <c r="A326" s="129"/>
      <c r="B326" s="274"/>
      <c r="C326" s="98"/>
      <c r="D326" s="98"/>
      <c r="E326" s="276"/>
    </row>
    <row r="327" spans="1:5" ht="16">
      <c r="A327" s="129"/>
      <c r="B327" s="274"/>
      <c r="C327" s="98"/>
      <c r="D327" s="98"/>
      <c r="E327" s="276"/>
    </row>
    <row r="328" spans="1:5" ht="16">
      <c r="A328" s="129"/>
      <c r="B328" s="274"/>
      <c r="C328" s="98"/>
      <c r="D328" s="98"/>
      <c r="E328" s="276"/>
    </row>
    <row r="329" spans="1:5" ht="16">
      <c r="A329" s="129"/>
      <c r="B329" s="274"/>
      <c r="C329" s="98"/>
      <c r="D329" s="98"/>
      <c r="E329" s="276"/>
    </row>
    <row r="330" spans="1:5" ht="16">
      <c r="A330" s="129"/>
      <c r="B330" s="274"/>
      <c r="C330" s="98"/>
      <c r="D330" s="98"/>
      <c r="E330" s="276"/>
    </row>
    <row r="331" spans="1:5" ht="16">
      <c r="A331" s="129"/>
      <c r="B331" s="274"/>
      <c r="C331" s="98"/>
      <c r="D331" s="98"/>
      <c r="E331" s="276"/>
    </row>
    <row r="332" spans="1:5" ht="16">
      <c r="A332" s="129"/>
      <c r="B332" s="274"/>
      <c r="C332" s="98"/>
      <c r="D332" s="98"/>
      <c r="E332" s="276"/>
    </row>
    <row r="333" spans="1:5" ht="16">
      <c r="A333" s="129"/>
      <c r="B333" s="274"/>
      <c r="C333" s="98"/>
      <c r="D333" s="98"/>
      <c r="E333" s="276"/>
    </row>
    <row r="334" spans="1:5" ht="16">
      <c r="A334" s="129"/>
      <c r="B334" s="274"/>
      <c r="C334" s="98"/>
      <c r="D334" s="98"/>
      <c r="E334" s="276"/>
    </row>
    <row r="335" spans="1:5" ht="16">
      <c r="A335" s="129"/>
      <c r="B335" s="274"/>
      <c r="C335" s="98"/>
      <c r="D335" s="98"/>
      <c r="E335" s="276"/>
    </row>
    <row r="336" spans="1:5" ht="16">
      <c r="A336" s="129"/>
      <c r="B336" s="274"/>
      <c r="C336" s="98"/>
      <c r="D336" s="98"/>
      <c r="E336" s="276"/>
    </row>
    <row r="337" spans="1:5" ht="16">
      <c r="A337" s="129"/>
      <c r="B337" s="274"/>
      <c r="C337" s="98"/>
      <c r="D337" s="98"/>
      <c r="E337" s="276"/>
    </row>
    <row r="338" spans="1:5" ht="16">
      <c r="A338" s="129"/>
      <c r="B338" s="274"/>
      <c r="C338" s="98"/>
      <c r="D338" s="98"/>
      <c r="E338" s="276"/>
    </row>
    <row r="339" spans="1:5" ht="16">
      <c r="A339" s="129"/>
      <c r="B339" s="274"/>
      <c r="C339" s="98"/>
      <c r="D339" s="98"/>
      <c r="E339" s="276"/>
    </row>
    <row r="340" spans="1:5" ht="16">
      <c r="A340" s="129"/>
      <c r="B340" s="274"/>
      <c r="C340" s="98"/>
      <c r="D340" s="98"/>
      <c r="E340" s="276"/>
    </row>
    <row r="341" spans="1:5" ht="16">
      <c r="A341" s="129"/>
      <c r="B341" s="274"/>
      <c r="C341" s="98"/>
      <c r="D341" s="98"/>
      <c r="E341" s="276"/>
    </row>
    <row r="342" spans="1:5" ht="16">
      <c r="A342" s="129"/>
      <c r="B342" s="274"/>
      <c r="C342" s="98"/>
      <c r="D342" s="98"/>
      <c r="E342" s="276"/>
    </row>
    <row r="343" spans="1:5" ht="16">
      <c r="A343" s="129"/>
      <c r="B343" s="274"/>
      <c r="C343" s="98"/>
      <c r="D343" s="98"/>
      <c r="E343" s="276"/>
    </row>
    <row r="344" spans="1:5" ht="16">
      <c r="A344" s="129"/>
      <c r="B344" s="274"/>
      <c r="C344" s="98"/>
      <c r="D344" s="98"/>
      <c r="E344" s="276"/>
    </row>
    <row r="345" spans="1:5" ht="16">
      <c r="A345" s="129"/>
      <c r="B345" s="274"/>
      <c r="C345" s="98"/>
      <c r="D345" s="98"/>
      <c r="E345" s="276"/>
    </row>
    <row r="346" spans="1:5" ht="16">
      <c r="A346" s="129"/>
      <c r="B346" s="274"/>
      <c r="C346" s="98"/>
      <c r="D346" s="98"/>
      <c r="E346" s="276"/>
    </row>
    <row r="347" spans="1:5" ht="16">
      <c r="A347" s="129"/>
      <c r="B347" s="274"/>
      <c r="C347" s="98"/>
      <c r="D347" s="98"/>
      <c r="E347" s="276"/>
    </row>
    <row r="348" spans="1:5" ht="16">
      <c r="A348" s="129"/>
      <c r="B348" s="274"/>
      <c r="C348" s="98"/>
      <c r="D348" s="98"/>
      <c r="E348" s="276"/>
    </row>
    <row r="349" spans="1:5" ht="16">
      <c r="A349" s="129"/>
      <c r="B349" s="274"/>
      <c r="C349" s="98"/>
      <c r="D349" s="98"/>
      <c r="E349" s="276"/>
    </row>
    <row r="350" spans="1:5" ht="16">
      <c r="A350" s="129"/>
      <c r="B350" s="274"/>
      <c r="C350" s="98"/>
      <c r="D350" s="98"/>
      <c r="E350" s="276"/>
    </row>
    <row r="351" spans="1:5" ht="16">
      <c r="A351" s="129"/>
      <c r="B351" s="274"/>
      <c r="C351" s="98"/>
      <c r="D351" s="98"/>
      <c r="E351" s="276"/>
    </row>
    <row r="352" spans="1:5" ht="16">
      <c r="A352" s="129"/>
      <c r="B352" s="274"/>
      <c r="C352" s="98"/>
      <c r="D352" s="98"/>
      <c r="E352" s="276"/>
    </row>
    <row r="353" spans="1:5" ht="16">
      <c r="A353" s="129"/>
      <c r="B353" s="274"/>
      <c r="C353" s="98"/>
      <c r="D353" s="98"/>
      <c r="E353" s="276"/>
    </row>
    <row r="354" spans="1:5" ht="16">
      <c r="A354" s="129"/>
      <c r="B354" s="274"/>
      <c r="C354" s="98"/>
      <c r="D354" s="98"/>
      <c r="E354" s="276"/>
    </row>
    <row r="355" spans="1:5" ht="16">
      <c r="A355" s="129"/>
      <c r="B355" s="274"/>
      <c r="C355" s="98"/>
      <c r="D355" s="98"/>
      <c r="E355" s="276"/>
    </row>
    <row r="356" spans="1:5" ht="16">
      <c r="A356" s="129"/>
      <c r="B356" s="274"/>
      <c r="C356" s="98"/>
      <c r="D356" s="98"/>
      <c r="E356" s="276"/>
    </row>
    <row r="357" spans="1:5" ht="16">
      <c r="A357" s="129"/>
      <c r="B357" s="274"/>
      <c r="C357" s="98"/>
      <c r="D357" s="98"/>
      <c r="E357" s="276"/>
    </row>
    <row r="358" spans="1:5" ht="16">
      <c r="A358" s="129"/>
      <c r="B358" s="274"/>
      <c r="C358" s="98"/>
      <c r="D358" s="98"/>
      <c r="E358" s="276"/>
    </row>
    <row r="359" spans="1:5" ht="16">
      <c r="A359" s="129"/>
      <c r="B359" s="274"/>
      <c r="C359" s="98"/>
      <c r="D359" s="98"/>
      <c r="E359" s="276"/>
    </row>
    <row r="360" spans="1:5" ht="16">
      <c r="A360" s="129"/>
      <c r="B360" s="274"/>
      <c r="C360" s="98"/>
      <c r="D360" s="98"/>
      <c r="E360" s="276"/>
    </row>
    <row r="361" spans="1:5" ht="16">
      <c r="A361" s="129"/>
      <c r="B361" s="274"/>
      <c r="C361" s="98"/>
      <c r="D361" s="98"/>
      <c r="E361" s="276"/>
    </row>
    <row r="362" spans="1:5" ht="16">
      <c r="A362" s="129"/>
      <c r="B362" s="274"/>
      <c r="C362" s="98"/>
      <c r="D362" s="98"/>
      <c r="E362" s="276"/>
    </row>
    <row r="363" spans="1:5" ht="16">
      <c r="A363" s="129"/>
      <c r="B363" s="274"/>
      <c r="C363" s="98"/>
      <c r="D363" s="98"/>
      <c r="E363" s="276"/>
    </row>
    <row r="364" spans="1:5" ht="16">
      <c r="A364" s="129"/>
      <c r="B364" s="274"/>
      <c r="C364" s="98"/>
      <c r="D364" s="98"/>
      <c r="E364" s="276"/>
    </row>
    <row r="365" spans="1:5" ht="16">
      <c r="A365" s="129"/>
      <c r="B365" s="274"/>
      <c r="C365" s="98"/>
      <c r="D365" s="98"/>
      <c r="E365" s="276"/>
    </row>
    <row r="366" spans="1:5" ht="16">
      <c r="A366" s="129"/>
      <c r="B366" s="274"/>
      <c r="C366" s="98"/>
      <c r="D366" s="98"/>
      <c r="E366" s="276"/>
    </row>
    <row r="367" spans="1:5" ht="16">
      <c r="A367" s="129"/>
      <c r="B367" s="274"/>
      <c r="C367" s="98"/>
      <c r="D367" s="98"/>
      <c r="E367" s="276"/>
    </row>
    <row r="368" spans="1:5" ht="16">
      <c r="A368" s="129"/>
      <c r="B368" s="274"/>
      <c r="C368" s="98"/>
      <c r="D368" s="98"/>
      <c r="E368" s="276"/>
    </row>
    <row r="369" spans="1:5" ht="16">
      <c r="A369" s="129"/>
      <c r="B369" s="274"/>
      <c r="C369" s="98"/>
      <c r="D369" s="98"/>
      <c r="E369" s="276"/>
    </row>
    <row r="370" spans="1:5" ht="16">
      <c r="A370" s="129"/>
      <c r="B370" s="274"/>
      <c r="C370" s="98"/>
      <c r="D370" s="98"/>
      <c r="E370" s="276"/>
    </row>
    <row r="371" spans="1:5" ht="16">
      <c r="A371" s="129"/>
      <c r="B371" s="274"/>
      <c r="C371" s="98"/>
      <c r="D371" s="98"/>
      <c r="E371" s="276"/>
    </row>
    <row r="372" spans="1:5" ht="16">
      <c r="A372" s="129"/>
      <c r="B372" s="274"/>
      <c r="C372" s="98"/>
      <c r="D372" s="98"/>
      <c r="E372" s="276"/>
    </row>
    <row r="373" spans="1:5" ht="16">
      <c r="A373" s="129"/>
      <c r="B373" s="274"/>
      <c r="C373" s="98"/>
      <c r="D373" s="98"/>
      <c r="E373" s="276"/>
    </row>
    <row r="374" spans="1:5" ht="16">
      <c r="A374" s="129"/>
      <c r="B374" s="274"/>
      <c r="C374" s="98"/>
      <c r="D374" s="98"/>
      <c r="E374" s="276"/>
    </row>
    <row r="375" spans="1:5" ht="16">
      <c r="A375" s="129"/>
      <c r="B375" s="274"/>
      <c r="C375" s="98"/>
      <c r="D375" s="98"/>
      <c r="E375" s="276"/>
    </row>
    <row r="376" spans="1:5" ht="16">
      <c r="A376" s="129"/>
      <c r="B376" s="274"/>
      <c r="C376" s="98"/>
      <c r="D376" s="98"/>
      <c r="E376" s="276"/>
    </row>
    <row r="377" spans="1:5" ht="16">
      <c r="A377" s="129"/>
      <c r="B377" s="274"/>
      <c r="C377" s="98"/>
      <c r="D377" s="98"/>
      <c r="E377" s="276"/>
    </row>
    <row r="378" spans="1:5" ht="16">
      <c r="A378" s="129"/>
      <c r="B378" s="274"/>
      <c r="C378" s="98"/>
      <c r="D378" s="98"/>
      <c r="E378" s="276"/>
    </row>
    <row r="379" spans="1:5" ht="16">
      <c r="A379" s="129"/>
      <c r="B379" s="274"/>
      <c r="C379" s="98"/>
      <c r="D379" s="98"/>
      <c r="E379" s="276"/>
    </row>
    <row r="380" spans="1:5" ht="16">
      <c r="A380" s="129"/>
      <c r="B380" s="274"/>
      <c r="C380" s="98"/>
      <c r="D380" s="98"/>
      <c r="E380" s="276"/>
    </row>
    <row r="381" spans="1:5" ht="16">
      <c r="A381" s="129"/>
      <c r="B381" s="274"/>
      <c r="C381" s="98"/>
      <c r="D381" s="98"/>
      <c r="E381" s="276"/>
    </row>
    <row r="382" spans="1:5" ht="16">
      <c r="A382" s="129"/>
      <c r="B382" s="274"/>
      <c r="C382" s="98"/>
      <c r="D382" s="98"/>
      <c r="E382" s="276"/>
    </row>
    <row r="383" spans="1:5" ht="16">
      <c r="A383" s="129"/>
      <c r="B383" s="274"/>
      <c r="C383" s="98"/>
      <c r="D383" s="98"/>
      <c r="E383" s="276"/>
    </row>
    <row r="384" spans="1:5" ht="16">
      <c r="A384" s="129"/>
      <c r="B384" s="274"/>
      <c r="C384" s="98"/>
      <c r="D384" s="98"/>
      <c r="E384" s="276"/>
    </row>
    <row r="385" spans="1:5" ht="16">
      <c r="A385" s="129"/>
      <c r="B385" s="274"/>
      <c r="C385" s="98"/>
      <c r="D385" s="98"/>
      <c r="E385" s="276"/>
    </row>
    <row r="386" spans="1:5" ht="16">
      <c r="A386" s="129"/>
      <c r="B386" s="274"/>
      <c r="C386" s="98"/>
      <c r="D386" s="98"/>
      <c r="E386" s="276"/>
    </row>
    <row r="387" spans="1:5" ht="16">
      <c r="A387" s="129"/>
      <c r="B387" s="274"/>
      <c r="C387" s="98"/>
      <c r="D387" s="98"/>
      <c r="E387" s="276"/>
    </row>
    <row r="388" spans="1:5" ht="16">
      <c r="A388" s="129"/>
      <c r="B388" s="274"/>
      <c r="C388" s="98"/>
      <c r="D388" s="98"/>
      <c r="E388" s="276"/>
    </row>
    <row r="389" spans="1:5" ht="16">
      <c r="A389" s="129"/>
      <c r="B389" s="274"/>
      <c r="C389" s="98"/>
      <c r="D389" s="98"/>
      <c r="E389" s="276"/>
    </row>
    <row r="390" spans="1:5" ht="16">
      <c r="A390" s="129"/>
      <c r="B390" s="274"/>
      <c r="C390" s="98"/>
      <c r="D390" s="98"/>
      <c r="E390" s="276"/>
    </row>
    <row r="391" spans="1:5" ht="16">
      <c r="A391" s="129"/>
      <c r="B391" s="274"/>
      <c r="C391" s="98"/>
      <c r="D391" s="98"/>
      <c r="E391" s="276"/>
    </row>
    <row r="392" spans="1:5" ht="16">
      <c r="A392" s="129"/>
      <c r="B392" s="274"/>
      <c r="C392" s="98"/>
      <c r="D392" s="98"/>
      <c r="E392" s="276"/>
    </row>
    <row r="393" spans="1:5" ht="16">
      <c r="A393" s="129"/>
      <c r="B393" s="274"/>
      <c r="C393" s="98"/>
      <c r="D393" s="98"/>
      <c r="E393" s="276"/>
    </row>
    <row r="394" spans="1:5" ht="16">
      <c r="A394" s="129"/>
      <c r="B394" s="274"/>
      <c r="C394" s="98"/>
      <c r="D394" s="98"/>
      <c r="E394" s="276"/>
    </row>
    <row r="395" spans="1:5" ht="16">
      <c r="A395" s="129"/>
      <c r="B395" s="274"/>
      <c r="C395" s="98"/>
      <c r="D395" s="98"/>
      <c r="E395" s="276"/>
    </row>
    <row r="396" spans="1:5" ht="16">
      <c r="A396" s="129"/>
      <c r="B396" s="274"/>
      <c r="C396" s="98"/>
      <c r="D396" s="98"/>
      <c r="E396" s="276"/>
    </row>
    <row r="397" spans="1:5" ht="16">
      <c r="A397" s="129"/>
      <c r="B397" s="274"/>
      <c r="C397" s="98"/>
      <c r="D397" s="98"/>
      <c r="E397" s="276"/>
    </row>
    <row r="398" spans="1:5" ht="16">
      <c r="A398" s="129"/>
      <c r="B398" s="274"/>
      <c r="C398" s="98"/>
      <c r="D398" s="98"/>
      <c r="E398" s="276"/>
    </row>
    <row r="399" spans="1:5" ht="16">
      <c r="A399" s="129"/>
      <c r="B399" s="274"/>
      <c r="C399" s="98"/>
      <c r="D399" s="98"/>
      <c r="E399" s="276"/>
    </row>
    <row r="400" spans="1:5" ht="16">
      <c r="A400" s="129"/>
      <c r="B400" s="274"/>
      <c r="C400" s="98"/>
      <c r="D400" s="98"/>
      <c r="E400" s="276"/>
    </row>
    <row r="401" spans="1:5" ht="16">
      <c r="A401" s="129"/>
      <c r="B401" s="274"/>
      <c r="C401" s="98"/>
      <c r="D401" s="98"/>
      <c r="E401" s="276"/>
    </row>
    <row r="402" spans="1:5" ht="16">
      <c r="A402" s="129"/>
      <c r="B402" s="274"/>
      <c r="C402" s="98"/>
      <c r="D402" s="98"/>
      <c r="E402" s="276"/>
    </row>
    <row r="403" spans="1:5" ht="16">
      <c r="A403" s="129"/>
      <c r="B403" s="274"/>
      <c r="C403" s="98"/>
      <c r="D403" s="98"/>
      <c r="E403" s="276"/>
    </row>
    <row r="404" spans="1:5" ht="16">
      <c r="A404" s="129"/>
      <c r="B404" s="274"/>
      <c r="C404" s="98"/>
      <c r="D404" s="98"/>
      <c r="E404" s="276"/>
    </row>
    <row r="405" spans="1:5" ht="16">
      <c r="A405" s="129"/>
      <c r="B405" s="274"/>
      <c r="C405" s="98"/>
      <c r="D405" s="98"/>
      <c r="E405" s="276"/>
    </row>
    <row r="406" spans="1:5" ht="16">
      <c r="A406" s="129"/>
      <c r="B406" s="274"/>
      <c r="C406" s="98"/>
      <c r="D406" s="98"/>
      <c r="E406" s="276"/>
    </row>
    <row r="407" spans="1:5" ht="16">
      <c r="A407" s="129"/>
      <c r="B407" s="274"/>
      <c r="C407" s="98"/>
      <c r="D407" s="98"/>
      <c r="E407" s="276"/>
    </row>
    <row r="408" spans="1:5" ht="16">
      <c r="A408" s="129"/>
      <c r="B408" s="274"/>
      <c r="C408" s="98"/>
      <c r="D408" s="98"/>
      <c r="E408" s="276"/>
    </row>
    <row r="409" spans="1:5" ht="16">
      <c r="A409" s="129"/>
      <c r="B409" s="274"/>
      <c r="C409" s="98"/>
      <c r="D409" s="98"/>
      <c r="E409" s="276"/>
    </row>
    <row r="410" spans="1:5" ht="16">
      <c r="A410" s="129"/>
      <c r="B410" s="274"/>
      <c r="C410" s="98"/>
      <c r="D410" s="98"/>
      <c r="E410" s="276"/>
    </row>
    <row r="411" spans="1:5" ht="16">
      <c r="A411" s="129"/>
      <c r="B411" s="274"/>
      <c r="C411" s="98"/>
      <c r="D411" s="98"/>
      <c r="E411" s="276"/>
    </row>
    <row r="412" spans="1:5" ht="16">
      <c r="A412" s="129"/>
      <c r="B412" s="274"/>
      <c r="C412" s="98"/>
      <c r="D412" s="98"/>
      <c r="E412" s="276"/>
    </row>
    <row r="413" spans="1:5" ht="16">
      <c r="A413" s="129"/>
      <c r="B413" s="274"/>
      <c r="C413" s="98"/>
      <c r="D413" s="98"/>
      <c r="E413" s="276"/>
    </row>
    <row r="414" spans="1:5" ht="16">
      <c r="A414" s="129"/>
      <c r="B414" s="274"/>
      <c r="C414" s="98"/>
      <c r="D414" s="98"/>
      <c r="E414" s="276"/>
    </row>
    <row r="415" spans="1:5" ht="16">
      <c r="A415" s="129"/>
      <c r="B415" s="274"/>
      <c r="C415" s="98"/>
      <c r="D415" s="98"/>
      <c r="E415" s="276"/>
    </row>
    <row r="416" spans="1:5" ht="16">
      <c r="A416" s="129"/>
      <c r="B416" s="274"/>
      <c r="C416" s="98"/>
      <c r="D416" s="98"/>
      <c r="E416" s="276"/>
    </row>
    <row r="417" spans="1:5" ht="16">
      <c r="A417" s="129"/>
      <c r="B417" s="274"/>
      <c r="C417" s="98"/>
      <c r="D417" s="98"/>
      <c r="E417" s="276"/>
    </row>
    <row r="418" spans="1:5" ht="16">
      <c r="A418" s="129"/>
      <c r="B418" s="274"/>
      <c r="C418" s="98"/>
      <c r="D418" s="98"/>
      <c r="E418" s="276"/>
    </row>
    <row r="419" spans="1:5" ht="16">
      <c r="A419" s="129"/>
      <c r="B419" s="274"/>
      <c r="C419" s="98"/>
      <c r="D419" s="98"/>
      <c r="E419" s="276"/>
    </row>
    <row r="420" spans="1:5" ht="16">
      <c r="A420" s="129"/>
      <c r="B420" s="274"/>
      <c r="C420" s="98"/>
      <c r="D420" s="98"/>
      <c r="E420" s="276"/>
    </row>
    <row r="421" spans="1:5" ht="16">
      <c r="A421" s="129"/>
      <c r="B421" s="274"/>
      <c r="C421" s="98"/>
      <c r="D421" s="98"/>
      <c r="E421" s="276"/>
    </row>
    <row r="422" spans="1:5" ht="16">
      <c r="A422" s="129"/>
      <c r="B422" s="274"/>
      <c r="C422" s="98"/>
      <c r="D422" s="98"/>
      <c r="E422" s="276"/>
    </row>
    <row r="423" spans="1:5" ht="16">
      <c r="A423" s="129"/>
      <c r="B423" s="274"/>
      <c r="C423" s="98"/>
      <c r="D423" s="98"/>
      <c r="E423" s="276"/>
    </row>
    <row r="424" spans="1:5" ht="16">
      <c r="A424" s="129"/>
      <c r="B424" s="274"/>
      <c r="C424" s="98"/>
      <c r="D424" s="98"/>
      <c r="E424" s="276"/>
    </row>
    <row r="425" spans="1:5" ht="16">
      <c r="A425" s="129"/>
      <c r="B425" s="274"/>
      <c r="C425" s="98"/>
      <c r="D425" s="98"/>
      <c r="E425" s="276"/>
    </row>
    <row r="426" spans="1:5" ht="16">
      <c r="A426" s="129"/>
      <c r="B426" s="274"/>
      <c r="C426" s="98"/>
      <c r="D426" s="98"/>
      <c r="E426" s="276"/>
    </row>
    <row r="427" spans="1:5" ht="16">
      <c r="A427" s="129"/>
      <c r="B427" s="274"/>
      <c r="C427" s="98"/>
      <c r="D427" s="98"/>
      <c r="E427" s="276"/>
    </row>
    <row r="428" spans="1:5" ht="16">
      <c r="A428" s="129"/>
      <c r="B428" s="274"/>
      <c r="C428" s="98"/>
      <c r="D428" s="98"/>
      <c r="E428" s="276"/>
    </row>
    <row r="429" spans="1:5" ht="16">
      <c r="A429" s="129"/>
      <c r="B429" s="274"/>
      <c r="C429" s="98"/>
      <c r="D429" s="98"/>
      <c r="E429" s="276"/>
    </row>
    <row r="430" spans="1:5" ht="16">
      <c r="A430" s="129"/>
      <c r="B430" s="274"/>
      <c r="C430" s="98"/>
      <c r="D430" s="98"/>
      <c r="E430" s="276"/>
    </row>
    <row r="431" spans="1:5" ht="16">
      <c r="A431" s="129"/>
      <c r="B431" s="274"/>
      <c r="C431" s="98"/>
      <c r="D431" s="98"/>
      <c r="E431" s="276"/>
    </row>
    <row r="432" spans="1:5" ht="16">
      <c r="A432" s="129"/>
      <c r="B432" s="274"/>
      <c r="C432" s="98"/>
      <c r="D432" s="98"/>
      <c r="E432" s="276"/>
    </row>
    <row r="433" spans="1:5" ht="16">
      <c r="A433" s="129"/>
      <c r="B433" s="274"/>
      <c r="C433" s="98"/>
      <c r="D433" s="98"/>
      <c r="E433" s="276"/>
    </row>
    <row r="434" spans="1:5" ht="16">
      <c r="A434" s="129"/>
      <c r="B434" s="274"/>
      <c r="C434" s="98"/>
      <c r="D434" s="98"/>
      <c r="E434" s="276"/>
    </row>
    <row r="435" spans="1:5" ht="16">
      <c r="A435" s="129"/>
      <c r="B435" s="274"/>
      <c r="C435" s="98"/>
      <c r="D435" s="98"/>
      <c r="E435" s="276"/>
    </row>
    <row r="436" spans="1:5" ht="16">
      <c r="A436" s="129"/>
      <c r="B436" s="274"/>
      <c r="C436" s="98"/>
      <c r="D436" s="98"/>
      <c r="E436" s="276"/>
    </row>
    <row r="437" spans="1:5" ht="16">
      <c r="A437" s="129"/>
      <c r="B437" s="274"/>
      <c r="C437" s="98"/>
      <c r="D437" s="98"/>
      <c r="E437" s="276"/>
    </row>
    <row r="438" spans="1:5" ht="16">
      <c r="A438" s="129"/>
      <c r="B438" s="274"/>
      <c r="C438" s="98"/>
      <c r="D438" s="98"/>
      <c r="E438" s="276"/>
    </row>
    <row r="439" spans="1:5" ht="16">
      <c r="A439" s="129"/>
      <c r="B439" s="274"/>
      <c r="C439" s="98"/>
      <c r="D439" s="98"/>
      <c r="E439" s="276"/>
    </row>
    <row r="440" spans="1:5" ht="16">
      <c r="A440" s="129"/>
      <c r="B440" s="274"/>
      <c r="C440" s="98"/>
      <c r="D440" s="98"/>
      <c r="E440" s="276"/>
    </row>
    <row r="441" spans="1:5" ht="16">
      <c r="A441" s="129"/>
      <c r="B441" s="274"/>
      <c r="C441" s="98"/>
      <c r="D441" s="98"/>
      <c r="E441" s="276"/>
    </row>
    <row r="442" spans="1:5" ht="16">
      <c r="A442" s="129"/>
      <c r="B442" s="274"/>
      <c r="C442" s="98"/>
      <c r="D442" s="98"/>
      <c r="E442" s="276"/>
    </row>
    <row r="443" spans="1:5" ht="16">
      <c r="A443" s="129"/>
      <c r="B443" s="274"/>
      <c r="C443" s="98"/>
      <c r="D443" s="98"/>
      <c r="E443" s="276"/>
    </row>
    <row r="444" spans="1:5" ht="16">
      <c r="A444" s="129"/>
      <c r="B444" s="274"/>
      <c r="C444" s="98"/>
      <c r="D444" s="98"/>
      <c r="E444" s="276"/>
    </row>
    <row r="445" spans="1:5" ht="16">
      <c r="A445" s="129"/>
      <c r="B445" s="274"/>
      <c r="C445" s="98"/>
      <c r="D445" s="98"/>
      <c r="E445" s="276"/>
    </row>
    <row r="446" spans="1:5" ht="16">
      <c r="A446" s="129"/>
      <c r="B446" s="274"/>
      <c r="C446" s="98"/>
      <c r="D446" s="98"/>
      <c r="E446" s="276"/>
    </row>
    <row r="447" spans="1:5" ht="16">
      <c r="A447" s="129"/>
      <c r="B447" s="274"/>
      <c r="C447" s="98"/>
      <c r="D447" s="98"/>
      <c r="E447" s="276"/>
    </row>
    <row r="448" spans="1:5" ht="16">
      <c r="A448" s="129"/>
      <c r="B448" s="274"/>
      <c r="C448" s="98"/>
      <c r="D448" s="98"/>
      <c r="E448" s="276"/>
    </row>
    <row r="449" spans="1:5" ht="16">
      <c r="A449" s="129"/>
      <c r="B449" s="274"/>
      <c r="C449" s="98"/>
      <c r="D449" s="98"/>
      <c r="E449" s="276"/>
    </row>
    <row r="450" spans="1:5" ht="16">
      <c r="A450" s="129"/>
      <c r="B450" s="274"/>
      <c r="C450" s="98"/>
      <c r="D450" s="98"/>
      <c r="E450" s="276"/>
    </row>
    <row r="451" spans="1:5" ht="16">
      <c r="A451" s="129"/>
      <c r="B451" s="274"/>
      <c r="C451" s="98"/>
      <c r="D451" s="98"/>
      <c r="E451" s="276"/>
    </row>
    <row r="452" spans="1:5" ht="16">
      <c r="A452" s="129"/>
      <c r="B452" s="274"/>
      <c r="C452" s="98"/>
      <c r="D452" s="98"/>
      <c r="E452" s="276"/>
    </row>
    <row r="453" spans="1:5" ht="16">
      <c r="A453" s="129"/>
      <c r="B453" s="274"/>
      <c r="C453" s="98"/>
      <c r="D453" s="98"/>
      <c r="E453" s="276"/>
    </row>
    <row r="454" spans="1:5" ht="16">
      <c r="A454" s="129"/>
      <c r="B454" s="274"/>
      <c r="C454" s="98"/>
      <c r="D454" s="98"/>
      <c r="E454" s="276"/>
    </row>
    <row r="455" spans="1:5" ht="16">
      <c r="A455" s="129"/>
      <c r="B455" s="274"/>
      <c r="C455" s="98"/>
      <c r="D455" s="98"/>
      <c r="E455" s="276"/>
    </row>
    <row r="456" spans="1:5" ht="16">
      <c r="A456" s="129"/>
      <c r="B456" s="274"/>
      <c r="C456" s="98"/>
      <c r="D456" s="98"/>
      <c r="E456" s="276"/>
    </row>
    <row r="457" spans="1:5" ht="16">
      <c r="A457" s="129"/>
      <c r="B457" s="274"/>
      <c r="C457" s="98"/>
      <c r="D457" s="98"/>
      <c r="E457" s="276"/>
    </row>
    <row r="458" spans="1:5" ht="16">
      <c r="A458" s="129"/>
      <c r="B458" s="274"/>
      <c r="C458" s="98"/>
      <c r="D458" s="98"/>
      <c r="E458" s="276"/>
    </row>
    <row r="459" spans="1:5" ht="16">
      <c r="A459" s="129"/>
      <c r="B459" s="274"/>
      <c r="C459" s="98"/>
      <c r="D459" s="98"/>
      <c r="E459" s="276"/>
    </row>
    <row r="460" spans="1:5" ht="16">
      <c r="A460" s="129"/>
      <c r="B460" s="274"/>
      <c r="C460" s="98"/>
      <c r="D460" s="98"/>
      <c r="E460" s="276"/>
    </row>
    <row r="461" spans="1:5" ht="16">
      <c r="A461" s="129"/>
      <c r="B461" s="274"/>
      <c r="C461" s="98"/>
      <c r="D461" s="98"/>
      <c r="E461" s="276"/>
    </row>
    <row r="462" spans="1:5" ht="16">
      <c r="A462" s="129"/>
      <c r="B462" s="274"/>
      <c r="C462" s="98"/>
      <c r="D462" s="98"/>
      <c r="E462" s="276"/>
    </row>
    <row r="463" spans="1:5" ht="16">
      <c r="A463" s="129"/>
      <c r="B463" s="274"/>
      <c r="C463" s="98"/>
      <c r="D463" s="98"/>
      <c r="E463" s="276"/>
    </row>
    <row r="464" spans="1:5" ht="16">
      <c r="A464" s="129"/>
      <c r="B464" s="274"/>
      <c r="C464" s="98"/>
      <c r="D464" s="98"/>
      <c r="E464" s="276"/>
    </row>
    <row r="465" spans="1:5" ht="16">
      <c r="A465" s="129"/>
      <c r="B465" s="274"/>
      <c r="C465" s="98"/>
      <c r="D465" s="98"/>
      <c r="E465" s="276"/>
    </row>
    <row r="466" spans="1:5" ht="16">
      <c r="A466" s="129"/>
      <c r="B466" s="274"/>
      <c r="C466" s="98"/>
      <c r="D466" s="98"/>
      <c r="E466" s="276"/>
    </row>
    <row r="467" spans="1:5" ht="16">
      <c r="A467" s="129"/>
      <c r="B467" s="274"/>
      <c r="C467" s="98"/>
      <c r="D467" s="98"/>
      <c r="E467" s="276"/>
    </row>
    <row r="468" spans="1:5" ht="16">
      <c r="A468" s="129"/>
      <c r="B468" s="274"/>
      <c r="C468" s="98"/>
      <c r="D468" s="98"/>
      <c r="E468" s="276"/>
    </row>
    <row r="469" spans="1:5" ht="16">
      <c r="A469" s="129"/>
      <c r="B469" s="274"/>
      <c r="C469" s="98"/>
      <c r="D469" s="98"/>
      <c r="E469" s="276"/>
    </row>
    <row r="470" spans="1:5" ht="16">
      <c r="A470" s="129"/>
      <c r="B470" s="274"/>
      <c r="C470" s="98"/>
      <c r="D470" s="98"/>
      <c r="E470" s="276"/>
    </row>
    <row r="471" spans="1:5" ht="16">
      <c r="A471" s="129"/>
      <c r="B471" s="274"/>
      <c r="C471" s="98"/>
      <c r="D471" s="98"/>
      <c r="E471" s="276"/>
    </row>
    <row r="472" spans="1:5" ht="16">
      <c r="A472" s="129"/>
      <c r="B472" s="274"/>
      <c r="C472" s="98"/>
      <c r="D472" s="98"/>
      <c r="E472" s="276"/>
    </row>
    <row r="473" spans="1:5" ht="16">
      <c r="A473" s="129"/>
      <c r="B473" s="274"/>
      <c r="C473" s="98"/>
      <c r="D473" s="98"/>
      <c r="E473" s="276"/>
    </row>
    <row r="474" spans="1:5" ht="16">
      <c r="A474" s="129"/>
      <c r="B474" s="274"/>
      <c r="C474" s="98"/>
      <c r="D474" s="98"/>
      <c r="E474" s="276"/>
    </row>
    <row r="475" spans="1:5" ht="16">
      <c r="A475" s="129"/>
      <c r="B475" s="274"/>
      <c r="C475" s="98"/>
      <c r="D475" s="98"/>
      <c r="E475" s="276"/>
    </row>
    <row r="476" spans="1:5" ht="16">
      <c r="A476" s="129"/>
      <c r="B476" s="274"/>
      <c r="C476" s="98"/>
      <c r="D476" s="98"/>
      <c r="E476" s="276"/>
    </row>
    <row r="477" spans="1:5" ht="16">
      <c r="A477" s="129"/>
      <c r="B477" s="274"/>
      <c r="C477" s="98"/>
      <c r="D477" s="98"/>
      <c r="E477" s="276"/>
    </row>
    <row r="478" spans="1:5" ht="16">
      <c r="A478" s="129"/>
      <c r="B478" s="274"/>
      <c r="C478" s="98"/>
      <c r="D478" s="98"/>
      <c r="E478" s="276"/>
    </row>
    <row r="479" spans="1:5" ht="16">
      <c r="A479" s="129"/>
      <c r="B479" s="274"/>
      <c r="C479" s="98"/>
      <c r="D479" s="98"/>
      <c r="E479" s="276"/>
    </row>
    <row r="480" spans="1:5" ht="16">
      <c r="A480" s="129"/>
      <c r="B480" s="274"/>
      <c r="C480" s="98"/>
      <c r="D480" s="98"/>
      <c r="E480" s="276"/>
    </row>
    <row r="481" spans="1:5" ht="16">
      <c r="A481" s="129"/>
      <c r="B481" s="274"/>
      <c r="C481" s="98"/>
      <c r="D481" s="98"/>
      <c r="E481" s="276"/>
    </row>
    <row r="482" spans="1:5" ht="16">
      <c r="A482" s="129"/>
      <c r="B482" s="274"/>
      <c r="C482" s="98"/>
      <c r="D482" s="98"/>
      <c r="E482" s="276"/>
    </row>
    <row r="483" spans="1:5" ht="16">
      <c r="A483" s="129"/>
      <c r="B483" s="274"/>
      <c r="C483" s="98"/>
      <c r="D483" s="98"/>
      <c r="E483" s="276"/>
    </row>
    <row r="484" spans="1:5" ht="16">
      <c r="A484" s="129"/>
      <c r="B484" s="274"/>
      <c r="C484" s="98"/>
      <c r="D484" s="98"/>
      <c r="E484" s="276"/>
    </row>
    <row r="485" spans="1:5" ht="16">
      <c r="A485" s="129"/>
      <c r="B485" s="274"/>
      <c r="C485" s="98"/>
      <c r="D485" s="98"/>
      <c r="E485" s="276"/>
    </row>
    <row r="486" spans="1:5" ht="16">
      <c r="A486" s="129"/>
      <c r="B486" s="274"/>
      <c r="C486" s="98"/>
      <c r="D486" s="98"/>
      <c r="E486" s="276"/>
    </row>
    <row r="487" spans="1:5" ht="16">
      <c r="A487" s="129"/>
      <c r="B487" s="274"/>
      <c r="C487" s="98"/>
      <c r="D487" s="98"/>
      <c r="E487" s="276"/>
    </row>
    <row r="488" spans="1:5" ht="16">
      <c r="A488" s="129"/>
      <c r="B488" s="274"/>
      <c r="C488" s="98"/>
      <c r="D488" s="98"/>
      <c r="E488" s="276"/>
    </row>
    <row r="489" spans="1:5" ht="16">
      <c r="A489" s="129"/>
      <c r="B489" s="274"/>
      <c r="C489" s="98"/>
      <c r="D489" s="98"/>
      <c r="E489" s="276"/>
    </row>
    <row r="490" spans="1:5" ht="16">
      <c r="A490" s="129"/>
      <c r="B490" s="274"/>
      <c r="C490" s="98"/>
      <c r="D490" s="98"/>
      <c r="E490" s="276"/>
    </row>
    <row r="491" spans="1:5" ht="16">
      <c r="A491" s="129"/>
      <c r="B491" s="274"/>
      <c r="C491" s="98"/>
      <c r="D491" s="98"/>
      <c r="E491" s="276"/>
    </row>
    <row r="492" spans="1:5" ht="16">
      <c r="A492" s="129"/>
      <c r="B492" s="274"/>
      <c r="C492" s="98"/>
      <c r="D492" s="98"/>
      <c r="E492" s="276"/>
    </row>
    <row r="493" spans="1:5" ht="16">
      <c r="A493" s="129"/>
      <c r="B493" s="274"/>
      <c r="C493" s="98"/>
      <c r="D493" s="98"/>
      <c r="E493" s="276"/>
    </row>
    <row r="494" spans="1:5" ht="16">
      <c r="A494" s="129"/>
      <c r="B494" s="274"/>
      <c r="C494" s="98"/>
      <c r="D494" s="98"/>
      <c r="E494" s="276"/>
    </row>
    <row r="495" spans="1:5" ht="16">
      <c r="A495" s="129"/>
      <c r="B495" s="274"/>
      <c r="C495" s="98"/>
      <c r="D495" s="98"/>
      <c r="E495" s="276"/>
    </row>
    <row r="496" spans="1:5" ht="16">
      <c r="A496" s="129"/>
      <c r="B496" s="274"/>
      <c r="C496" s="98"/>
      <c r="D496" s="98"/>
      <c r="E496" s="276"/>
    </row>
    <row r="497" spans="1:5" ht="16">
      <c r="A497" s="129"/>
      <c r="B497" s="274"/>
      <c r="C497" s="98"/>
      <c r="D497" s="98"/>
      <c r="E497" s="276"/>
    </row>
    <row r="498" spans="1:5" ht="16">
      <c r="A498" s="129"/>
      <c r="B498" s="274"/>
      <c r="C498" s="98"/>
      <c r="D498" s="98"/>
      <c r="E498" s="276"/>
    </row>
    <row r="499" spans="1:5" ht="16">
      <c r="A499" s="129"/>
      <c r="B499" s="274"/>
      <c r="C499" s="98"/>
      <c r="D499" s="98"/>
      <c r="E499" s="276"/>
    </row>
    <row r="500" spans="1:5" ht="16">
      <c r="A500" s="129"/>
      <c r="B500" s="274"/>
      <c r="C500" s="98"/>
      <c r="D500" s="98"/>
      <c r="E500" s="276"/>
    </row>
    <row r="501" spans="1:5" ht="16">
      <c r="A501" s="129"/>
      <c r="B501" s="274"/>
      <c r="C501" s="98"/>
      <c r="D501" s="98"/>
      <c r="E501" s="276"/>
    </row>
    <row r="502" spans="1:5" ht="16">
      <c r="A502" s="129"/>
      <c r="B502" s="274"/>
      <c r="C502" s="98"/>
      <c r="D502" s="98"/>
      <c r="E502" s="276"/>
    </row>
    <row r="503" spans="1:5" ht="16">
      <c r="A503" s="129"/>
      <c r="B503" s="274"/>
      <c r="C503" s="98"/>
      <c r="D503" s="98"/>
      <c r="E503" s="276"/>
    </row>
    <row r="504" spans="1:5" ht="16">
      <c r="A504" s="129"/>
      <c r="B504" s="274"/>
      <c r="C504" s="98"/>
      <c r="D504" s="98"/>
      <c r="E504" s="276"/>
    </row>
    <row r="505" spans="1:5" ht="16">
      <c r="A505" s="129"/>
      <c r="B505" s="274"/>
      <c r="C505" s="98"/>
      <c r="D505" s="98"/>
      <c r="E505" s="276"/>
    </row>
    <row r="506" spans="1:5" ht="16">
      <c r="A506" s="129"/>
      <c r="B506" s="274"/>
      <c r="C506" s="98"/>
      <c r="D506" s="98"/>
      <c r="E506" s="276"/>
    </row>
    <row r="507" spans="1:5" ht="16">
      <c r="A507" s="129"/>
      <c r="B507" s="274"/>
      <c r="C507" s="98"/>
      <c r="D507" s="98"/>
      <c r="E507" s="276"/>
    </row>
    <row r="508" spans="1:5" ht="16">
      <c r="A508" s="129"/>
      <c r="B508" s="274"/>
      <c r="C508" s="98"/>
      <c r="D508" s="98"/>
      <c r="E508" s="276"/>
    </row>
    <row r="509" spans="1:5" ht="16">
      <c r="A509" s="129"/>
      <c r="B509" s="274"/>
      <c r="C509" s="98"/>
      <c r="D509" s="98"/>
      <c r="E509" s="276"/>
    </row>
    <row r="510" spans="1:5" ht="16">
      <c r="A510" s="129"/>
      <c r="B510" s="274"/>
      <c r="C510" s="98"/>
      <c r="D510" s="98"/>
      <c r="E510" s="276"/>
    </row>
    <row r="511" spans="1:5" ht="16">
      <c r="A511" s="129"/>
      <c r="B511" s="274"/>
      <c r="C511" s="98"/>
      <c r="D511" s="98"/>
      <c r="E511" s="276"/>
    </row>
    <row r="512" spans="1:5" ht="16">
      <c r="A512" s="129"/>
      <c r="B512" s="274"/>
      <c r="C512" s="98"/>
      <c r="D512" s="98"/>
      <c r="E512" s="276"/>
    </row>
    <row r="513" spans="1:5" ht="16">
      <c r="A513" s="129"/>
      <c r="B513" s="274"/>
      <c r="C513" s="98"/>
      <c r="D513" s="98"/>
      <c r="E513" s="276"/>
    </row>
    <row r="514" spans="1:5" ht="16">
      <c r="A514" s="129"/>
      <c r="B514" s="274"/>
      <c r="C514" s="98"/>
      <c r="D514" s="98"/>
      <c r="E514" s="276"/>
    </row>
    <row r="515" spans="1:5" ht="16">
      <c r="A515" s="129"/>
      <c r="B515" s="274"/>
      <c r="C515" s="98"/>
      <c r="D515" s="98"/>
      <c r="E515" s="276"/>
    </row>
    <row r="516" spans="1:5" ht="16">
      <c r="A516" s="129"/>
      <c r="B516" s="274"/>
      <c r="C516" s="98"/>
      <c r="D516" s="98"/>
      <c r="E516" s="276"/>
    </row>
    <row r="517" spans="1:5" ht="16">
      <c r="A517" s="129"/>
      <c r="B517" s="274"/>
      <c r="C517" s="98"/>
      <c r="D517" s="98"/>
      <c r="E517" s="276"/>
    </row>
    <row r="518" spans="1:5" ht="16">
      <c r="A518" s="129"/>
      <c r="B518" s="274"/>
      <c r="C518" s="98"/>
      <c r="D518" s="98"/>
      <c r="E518" s="276"/>
    </row>
    <row r="519" spans="1:5" ht="16">
      <c r="A519" s="129"/>
      <c r="B519" s="274"/>
      <c r="C519" s="98"/>
      <c r="D519" s="98"/>
      <c r="E519" s="276"/>
    </row>
    <row r="520" spans="1:5" ht="16">
      <c r="A520" s="129"/>
      <c r="B520" s="274"/>
      <c r="C520" s="98"/>
      <c r="D520" s="98"/>
      <c r="E520" s="276"/>
    </row>
    <row r="521" spans="1:5" ht="16">
      <c r="A521" s="129"/>
      <c r="B521" s="274"/>
      <c r="C521" s="98"/>
      <c r="D521" s="98"/>
      <c r="E521" s="276"/>
    </row>
    <row r="522" spans="1:5" ht="16">
      <c r="A522" s="129"/>
      <c r="B522" s="274"/>
      <c r="C522" s="98"/>
      <c r="D522" s="98"/>
      <c r="E522" s="276"/>
    </row>
    <row r="523" spans="1:5" ht="16">
      <c r="A523" s="129"/>
      <c r="B523" s="274"/>
      <c r="C523" s="98"/>
      <c r="D523" s="98"/>
      <c r="E523" s="276"/>
    </row>
    <row r="524" spans="1:5" ht="16">
      <c r="A524" s="129"/>
      <c r="B524" s="274"/>
      <c r="C524" s="98"/>
      <c r="D524" s="98"/>
      <c r="E524" s="276"/>
    </row>
    <row r="525" spans="1:5" ht="16">
      <c r="A525" s="129"/>
      <c r="B525" s="274"/>
      <c r="C525" s="98"/>
      <c r="D525" s="98"/>
      <c r="E525" s="276"/>
    </row>
    <row r="526" spans="1:5" ht="16">
      <c r="A526" s="129"/>
      <c r="B526" s="274"/>
      <c r="C526" s="98"/>
      <c r="D526" s="98"/>
      <c r="E526" s="276"/>
    </row>
    <row r="527" spans="1:5" ht="16">
      <c r="A527" s="129"/>
      <c r="B527" s="274"/>
      <c r="C527" s="98"/>
      <c r="D527" s="98"/>
      <c r="E527" s="276"/>
    </row>
    <row r="528" spans="1:5" ht="16">
      <c r="A528" s="129"/>
      <c r="B528" s="274"/>
      <c r="C528" s="98"/>
      <c r="D528" s="98"/>
      <c r="E528" s="276"/>
    </row>
    <row r="529" spans="1:5" ht="16">
      <c r="A529" s="129"/>
      <c r="B529" s="274"/>
      <c r="C529" s="98"/>
      <c r="D529" s="98"/>
      <c r="E529" s="276"/>
    </row>
    <row r="530" spans="1:5" ht="16">
      <c r="A530" s="129"/>
      <c r="B530" s="274"/>
      <c r="C530" s="98"/>
      <c r="D530" s="98"/>
      <c r="E530" s="276"/>
    </row>
    <row r="531" spans="1:5" ht="16">
      <c r="A531" s="129"/>
      <c r="B531" s="274"/>
      <c r="C531" s="98"/>
      <c r="D531" s="98"/>
      <c r="E531" s="276"/>
    </row>
    <row r="532" spans="1:5" ht="16">
      <c r="A532" s="129"/>
      <c r="B532" s="274"/>
      <c r="C532" s="98"/>
      <c r="D532" s="98"/>
      <c r="E532" s="276"/>
    </row>
    <row r="533" spans="1:5" ht="16">
      <c r="A533" s="129"/>
      <c r="B533" s="274"/>
      <c r="C533" s="98"/>
      <c r="D533" s="98"/>
      <c r="E533" s="276"/>
    </row>
    <row r="534" spans="1:5" ht="16">
      <c r="A534" s="129"/>
      <c r="B534" s="274"/>
      <c r="C534" s="98"/>
      <c r="D534" s="98"/>
      <c r="E534" s="276"/>
    </row>
    <row r="535" spans="1:5" ht="16">
      <c r="A535" s="129"/>
      <c r="B535" s="274"/>
      <c r="C535" s="98"/>
      <c r="D535" s="98"/>
      <c r="E535" s="276"/>
    </row>
    <row r="536" spans="1:5" ht="16">
      <c r="A536" s="129"/>
      <c r="B536" s="274"/>
      <c r="C536" s="98"/>
      <c r="D536" s="98"/>
      <c r="E536" s="276"/>
    </row>
    <row r="537" spans="1:5" ht="16">
      <c r="A537" s="129"/>
      <c r="B537" s="274"/>
      <c r="C537" s="98"/>
      <c r="D537" s="98"/>
      <c r="E537" s="276"/>
    </row>
    <row r="538" spans="1:5" ht="16">
      <c r="A538" s="129"/>
      <c r="B538" s="274"/>
      <c r="C538" s="98"/>
      <c r="D538" s="98"/>
      <c r="E538" s="276"/>
    </row>
    <row r="539" spans="1:5" ht="16">
      <c r="A539" s="129"/>
      <c r="B539" s="274"/>
      <c r="C539" s="98"/>
      <c r="D539" s="98"/>
      <c r="E539" s="276"/>
    </row>
    <row r="540" spans="1:5" ht="16">
      <c r="A540" s="129"/>
      <c r="B540" s="274"/>
      <c r="C540" s="98"/>
      <c r="D540" s="98"/>
      <c r="E540" s="276"/>
    </row>
    <row r="541" spans="1:5" ht="16">
      <c r="A541" s="129"/>
      <c r="B541" s="274"/>
      <c r="C541" s="98"/>
      <c r="D541" s="98"/>
      <c r="E541" s="276"/>
    </row>
    <row r="542" spans="1:5" ht="16">
      <c r="A542" s="129"/>
      <c r="B542" s="274"/>
      <c r="C542" s="98"/>
      <c r="D542" s="98"/>
      <c r="E542" s="276"/>
    </row>
    <row r="543" spans="1:5" ht="16">
      <c r="A543" s="129"/>
      <c r="B543" s="274"/>
      <c r="C543" s="98"/>
      <c r="D543" s="98"/>
      <c r="E543" s="276"/>
    </row>
    <row r="544" spans="1:5" ht="16">
      <c r="A544" s="129"/>
      <c r="B544" s="274"/>
      <c r="C544" s="98"/>
      <c r="D544" s="98"/>
      <c r="E544" s="276"/>
    </row>
    <row r="545" spans="1:5" ht="16">
      <c r="A545" s="129"/>
      <c r="B545" s="274"/>
      <c r="C545" s="98"/>
      <c r="D545" s="98"/>
      <c r="E545" s="276"/>
    </row>
    <row r="546" spans="1:5" ht="16">
      <c r="A546" s="129"/>
      <c r="B546" s="274"/>
      <c r="C546" s="98"/>
      <c r="D546" s="98"/>
      <c r="E546" s="276"/>
    </row>
    <row r="547" spans="1:5" ht="16">
      <c r="A547" s="129"/>
      <c r="B547" s="274"/>
      <c r="C547" s="98"/>
      <c r="D547" s="98"/>
      <c r="E547" s="276"/>
    </row>
    <row r="548" spans="1:5" ht="16">
      <c r="A548" s="129"/>
      <c r="B548" s="274"/>
      <c r="C548" s="98"/>
      <c r="D548" s="98"/>
      <c r="E548" s="276"/>
    </row>
    <row r="549" spans="1:5" ht="16">
      <c r="A549" s="129"/>
      <c r="B549" s="274"/>
      <c r="C549" s="98"/>
      <c r="D549" s="98"/>
      <c r="E549" s="276"/>
    </row>
    <row r="550" spans="1:5" ht="16">
      <c r="A550" s="129"/>
      <c r="B550" s="274"/>
      <c r="C550" s="98"/>
      <c r="D550" s="98"/>
      <c r="E550" s="276"/>
    </row>
    <row r="551" spans="1:5" ht="16">
      <c r="A551" s="129"/>
      <c r="B551" s="274"/>
      <c r="C551" s="98"/>
      <c r="D551" s="98"/>
      <c r="E551" s="276"/>
    </row>
    <row r="552" spans="1:5" ht="16">
      <c r="A552" s="129"/>
      <c r="B552" s="274"/>
      <c r="C552" s="98"/>
      <c r="D552" s="98"/>
      <c r="E552" s="276"/>
    </row>
    <row r="553" spans="1:5" ht="16">
      <c r="A553" s="129"/>
      <c r="B553" s="274"/>
      <c r="C553" s="98"/>
      <c r="D553" s="98"/>
      <c r="E553" s="276"/>
    </row>
    <row r="554" spans="1:5" ht="16">
      <c r="A554" s="129"/>
      <c r="B554" s="274"/>
      <c r="C554" s="98"/>
      <c r="D554" s="98"/>
      <c r="E554" s="276"/>
    </row>
    <row r="555" spans="1:5" ht="16">
      <c r="A555" s="129"/>
      <c r="B555" s="274"/>
      <c r="C555" s="98"/>
      <c r="D555" s="98"/>
      <c r="E555" s="276"/>
    </row>
    <row r="556" spans="1:5" ht="16">
      <c r="A556" s="129"/>
      <c r="B556" s="274"/>
      <c r="C556" s="98"/>
      <c r="D556" s="98"/>
      <c r="E556" s="276"/>
    </row>
    <row r="557" spans="1:5" ht="16">
      <c r="A557" s="129"/>
      <c r="B557" s="274"/>
      <c r="C557" s="98"/>
      <c r="D557" s="98"/>
      <c r="E557" s="276"/>
    </row>
    <row r="558" spans="1:5" ht="16">
      <c r="A558" s="129"/>
      <c r="B558" s="274"/>
      <c r="C558" s="98"/>
      <c r="D558" s="98"/>
      <c r="E558" s="276"/>
    </row>
    <row r="559" spans="1:5" ht="16">
      <c r="A559" s="129"/>
      <c r="B559" s="274"/>
      <c r="C559" s="98"/>
      <c r="D559" s="98"/>
      <c r="E559" s="276"/>
    </row>
    <row r="560" spans="1:5" ht="16">
      <c r="A560" s="129"/>
      <c r="B560" s="274"/>
      <c r="C560" s="98"/>
      <c r="D560" s="98"/>
      <c r="E560" s="276"/>
    </row>
    <row r="561" spans="1:5" ht="16">
      <c r="A561" s="129"/>
      <c r="B561" s="274"/>
      <c r="C561" s="98"/>
      <c r="D561" s="98"/>
      <c r="E561" s="276"/>
    </row>
    <row r="562" spans="1:5" ht="16">
      <c r="A562" s="129"/>
      <c r="B562" s="274"/>
      <c r="C562" s="98"/>
      <c r="D562" s="98"/>
      <c r="E562" s="276"/>
    </row>
    <row r="563" spans="1:5" ht="16">
      <c r="A563" s="129"/>
      <c r="B563" s="274"/>
      <c r="C563" s="98"/>
      <c r="D563" s="98"/>
      <c r="E563" s="276"/>
    </row>
    <row r="564" spans="1:5" ht="16">
      <c r="A564" s="129"/>
      <c r="B564" s="274"/>
      <c r="C564" s="98"/>
      <c r="D564" s="98"/>
      <c r="E564" s="276"/>
    </row>
    <row r="565" spans="1:5" ht="16">
      <c r="A565" s="129"/>
      <c r="B565" s="274"/>
      <c r="C565" s="98"/>
      <c r="D565" s="98"/>
      <c r="E565" s="276"/>
    </row>
    <row r="566" spans="1:5" ht="16">
      <c r="A566" s="129"/>
      <c r="B566" s="274"/>
      <c r="C566" s="98"/>
      <c r="D566" s="98"/>
      <c r="E566" s="276"/>
    </row>
    <row r="567" spans="1:5" ht="16">
      <c r="A567" s="129"/>
      <c r="B567" s="274"/>
      <c r="C567" s="98"/>
      <c r="D567" s="98"/>
      <c r="E567" s="276"/>
    </row>
    <row r="568" spans="1:5" ht="16">
      <c r="A568" s="129"/>
      <c r="B568" s="274"/>
      <c r="C568" s="98"/>
      <c r="D568" s="98"/>
      <c r="E568" s="276"/>
    </row>
    <row r="569" spans="1:5" ht="16">
      <c r="A569" s="129"/>
      <c r="B569" s="274"/>
      <c r="C569" s="98"/>
      <c r="D569" s="98"/>
      <c r="E569" s="276"/>
    </row>
    <row r="570" spans="1:5" ht="16">
      <c r="A570" s="129"/>
      <c r="B570" s="274"/>
      <c r="C570" s="98"/>
      <c r="D570" s="98"/>
      <c r="E570" s="276"/>
    </row>
    <row r="571" spans="1:5" ht="16">
      <c r="A571" s="129"/>
      <c r="B571" s="274"/>
      <c r="C571" s="98"/>
      <c r="D571" s="98"/>
      <c r="E571" s="276"/>
    </row>
    <row r="572" spans="1:5" ht="16">
      <c r="A572" s="129"/>
      <c r="B572" s="274"/>
      <c r="C572" s="98"/>
      <c r="D572" s="98"/>
      <c r="E572" s="276"/>
    </row>
    <row r="573" spans="1:5" ht="16">
      <c r="A573" s="129"/>
      <c r="B573" s="274"/>
      <c r="C573" s="98"/>
      <c r="D573" s="98"/>
      <c r="E573" s="276"/>
    </row>
    <row r="574" spans="1:5" ht="16">
      <c r="A574" s="129"/>
      <c r="B574" s="274"/>
      <c r="C574" s="98"/>
      <c r="D574" s="98"/>
      <c r="E574" s="276"/>
    </row>
    <row r="575" spans="1:5" ht="16">
      <c r="A575" s="129"/>
      <c r="B575" s="274"/>
      <c r="C575" s="98"/>
      <c r="D575" s="98"/>
      <c r="E575" s="276"/>
    </row>
    <row r="576" spans="1:5" ht="16">
      <c r="A576" s="129"/>
      <c r="B576" s="274"/>
      <c r="C576" s="98"/>
      <c r="D576" s="98"/>
      <c r="E576" s="276"/>
    </row>
    <row r="577" spans="1:5" ht="16">
      <c r="A577" s="129"/>
      <c r="B577" s="274"/>
      <c r="C577" s="98"/>
      <c r="D577" s="98"/>
      <c r="E577" s="276"/>
    </row>
    <row r="578" spans="1:5" ht="16">
      <c r="A578" s="129"/>
      <c r="B578" s="274"/>
      <c r="C578" s="98"/>
      <c r="D578" s="98"/>
      <c r="E578" s="276"/>
    </row>
    <row r="579" spans="1:5" ht="16">
      <c r="A579" s="129"/>
      <c r="B579" s="274"/>
      <c r="C579" s="98"/>
      <c r="D579" s="98"/>
      <c r="E579" s="276"/>
    </row>
    <row r="580" spans="1:5" ht="16">
      <c r="A580" s="129"/>
      <c r="B580" s="274"/>
      <c r="C580" s="98"/>
      <c r="D580" s="98"/>
      <c r="E580" s="276"/>
    </row>
    <row r="581" spans="1:5" ht="16">
      <c r="A581" s="129"/>
      <c r="B581" s="274"/>
      <c r="C581" s="98"/>
      <c r="D581" s="98"/>
      <c r="E581" s="276"/>
    </row>
    <row r="582" spans="1:5" ht="16">
      <c r="A582" s="129"/>
      <c r="B582" s="274"/>
      <c r="C582" s="98"/>
      <c r="D582" s="98"/>
      <c r="E582" s="276"/>
    </row>
    <row r="583" spans="1:5" ht="16">
      <c r="A583" s="129"/>
      <c r="B583" s="274"/>
      <c r="C583" s="98"/>
      <c r="D583" s="98"/>
      <c r="E583" s="276"/>
    </row>
    <row r="584" spans="1:5" ht="16">
      <c r="A584" s="129"/>
      <c r="B584" s="274"/>
      <c r="C584" s="98"/>
      <c r="D584" s="98"/>
      <c r="E584" s="276"/>
    </row>
    <row r="585" spans="1:5" ht="16">
      <c r="A585" s="129"/>
      <c r="B585" s="274"/>
      <c r="C585" s="98"/>
      <c r="D585" s="98"/>
      <c r="E585" s="276"/>
    </row>
    <row r="586" spans="1:5" ht="16">
      <c r="A586" s="129"/>
      <c r="B586" s="274"/>
      <c r="C586" s="98"/>
      <c r="D586" s="98"/>
      <c r="E586" s="276"/>
    </row>
    <row r="587" spans="1:5" ht="16">
      <c r="A587" s="129"/>
      <c r="B587" s="274"/>
      <c r="C587" s="98"/>
      <c r="D587" s="98"/>
      <c r="E587" s="276"/>
    </row>
    <row r="588" spans="1:5" ht="16">
      <c r="A588" s="129"/>
      <c r="B588" s="274"/>
      <c r="C588" s="98"/>
      <c r="D588" s="98"/>
      <c r="E588" s="276"/>
    </row>
    <row r="589" spans="1:5" ht="16">
      <c r="A589" s="129"/>
      <c r="B589" s="274"/>
      <c r="C589" s="98"/>
      <c r="D589" s="98"/>
      <c r="E589" s="276"/>
    </row>
    <row r="590" spans="1:5" ht="16">
      <c r="A590" s="129"/>
      <c r="B590" s="274"/>
      <c r="C590" s="98"/>
      <c r="D590" s="98"/>
      <c r="E590" s="276"/>
    </row>
    <row r="591" spans="1:5" ht="16">
      <c r="A591" s="129"/>
      <c r="B591" s="274"/>
      <c r="C591" s="98"/>
      <c r="D591" s="98"/>
      <c r="E591" s="276"/>
    </row>
    <row r="592" spans="1:5" ht="16">
      <c r="A592" s="129"/>
      <c r="B592" s="274"/>
      <c r="C592" s="98"/>
      <c r="D592" s="98"/>
      <c r="E592" s="276"/>
    </row>
    <row r="593" spans="1:5" ht="16">
      <c r="A593" s="129"/>
      <c r="B593" s="274"/>
      <c r="C593" s="98"/>
      <c r="D593" s="98"/>
      <c r="E593" s="276"/>
    </row>
    <row r="594" spans="1:5" ht="16">
      <c r="A594" s="129"/>
      <c r="B594" s="274"/>
      <c r="C594" s="98"/>
      <c r="D594" s="98"/>
      <c r="E594" s="276"/>
    </row>
    <row r="595" spans="1:5" ht="16">
      <c r="A595" s="129"/>
      <c r="B595" s="274"/>
      <c r="C595" s="98"/>
      <c r="D595" s="98"/>
      <c r="E595" s="276"/>
    </row>
    <row r="596" spans="1:5" ht="16">
      <c r="A596" s="129"/>
      <c r="B596" s="274"/>
      <c r="C596" s="98"/>
      <c r="D596" s="98"/>
      <c r="E596" s="276"/>
    </row>
    <row r="597" spans="1:5" ht="16">
      <c r="A597" s="129"/>
      <c r="B597" s="274"/>
      <c r="C597" s="98"/>
      <c r="D597" s="98"/>
      <c r="E597" s="276"/>
    </row>
    <row r="598" spans="1:5" ht="16">
      <c r="A598" s="129"/>
      <c r="B598" s="274"/>
      <c r="C598" s="98"/>
      <c r="D598" s="98"/>
      <c r="E598" s="276"/>
    </row>
    <row r="599" spans="1:5" ht="16">
      <c r="A599" s="129"/>
      <c r="B599" s="274"/>
      <c r="C599" s="98"/>
      <c r="D599" s="98"/>
      <c r="E599" s="276"/>
    </row>
    <row r="600" spans="1:5" ht="16">
      <c r="A600" s="129"/>
      <c r="B600" s="274"/>
      <c r="C600" s="98"/>
      <c r="D600" s="98"/>
      <c r="E600" s="276"/>
    </row>
    <row r="601" spans="1:5" ht="16">
      <c r="A601" s="129"/>
      <c r="B601" s="274"/>
      <c r="C601" s="98"/>
      <c r="D601" s="98"/>
      <c r="E601" s="276"/>
    </row>
    <row r="602" spans="1:5" ht="16">
      <c r="A602" s="129"/>
      <c r="B602" s="274"/>
      <c r="C602" s="98"/>
      <c r="D602" s="98"/>
      <c r="E602" s="276"/>
    </row>
    <row r="603" spans="1:5" ht="16">
      <c r="A603" s="129"/>
      <c r="B603" s="274"/>
      <c r="C603" s="98"/>
      <c r="D603" s="98"/>
      <c r="E603" s="276"/>
    </row>
    <row r="604" spans="1:5" ht="16">
      <c r="A604" s="129"/>
      <c r="B604" s="274"/>
      <c r="C604" s="98"/>
      <c r="D604" s="98"/>
      <c r="E604" s="276"/>
    </row>
    <row r="605" spans="1:5" ht="16">
      <c r="A605" s="129"/>
      <c r="B605" s="274"/>
      <c r="C605" s="98"/>
      <c r="D605" s="98"/>
      <c r="E605" s="276"/>
    </row>
    <row r="606" spans="1:5" ht="16">
      <c r="A606" s="129"/>
      <c r="B606" s="274"/>
      <c r="C606" s="98"/>
      <c r="D606" s="98"/>
      <c r="E606" s="276"/>
    </row>
    <row r="607" spans="1:5" ht="16">
      <c r="A607" s="129"/>
      <c r="B607" s="274"/>
      <c r="C607" s="98"/>
      <c r="D607" s="98"/>
      <c r="E607" s="276"/>
    </row>
    <row r="608" spans="1:5" ht="16">
      <c r="A608" s="129"/>
      <c r="B608" s="274"/>
      <c r="C608" s="98"/>
      <c r="D608" s="98"/>
      <c r="E608" s="276"/>
    </row>
    <row r="609" spans="1:5" ht="16">
      <c r="A609" s="129"/>
      <c r="B609" s="274"/>
      <c r="C609" s="98"/>
      <c r="D609" s="98"/>
      <c r="E609" s="276"/>
    </row>
    <row r="610" spans="1:5" ht="16">
      <c r="A610" s="129"/>
      <c r="B610" s="274"/>
      <c r="C610" s="98"/>
      <c r="D610" s="98"/>
      <c r="E610" s="276"/>
    </row>
    <row r="611" spans="1:5" ht="16">
      <c r="A611" s="129"/>
      <c r="B611" s="274"/>
      <c r="C611" s="98"/>
      <c r="D611" s="98"/>
      <c r="E611" s="276"/>
    </row>
    <row r="612" spans="1:5" ht="16">
      <c r="A612" s="129"/>
      <c r="B612" s="274"/>
      <c r="C612" s="98"/>
      <c r="D612" s="98"/>
      <c r="E612" s="276"/>
    </row>
    <row r="613" spans="1:5" ht="16">
      <c r="A613" s="129"/>
      <c r="B613" s="274"/>
      <c r="C613" s="98"/>
      <c r="D613" s="98"/>
      <c r="E613" s="276"/>
    </row>
    <row r="614" spans="1:5" ht="16">
      <c r="A614" s="129"/>
      <c r="B614" s="274"/>
      <c r="C614" s="98"/>
      <c r="D614" s="98"/>
      <c r="E614" s="276"/>
    </row>
    <row r="615" spans="1:5" ht="16">
      <c r="A615" s="129"/>
      <c r="B615" s="274"/>
      <c r="C615" s="98"/>
      <c r="D615" s="98"/>
      <c r="E615" s="276"/>
    </row>
    <row r="616" spans="1:5" ht="16">
      <c r="A616" s="129"/>
      <c r="B616" s="274"/>
      <c r="C616" s="98"/>
      <c r="D616" s="98"/>
      <c r="E616" s="276"/>
    </row>
    <row r="617" spans="1:5" ht="16">
      <c r="A617" s="129"/>
      <c r="B617" s="274"/>
      <c r="C617" s="98"/>
      <c r="D617" s="98"/>
      <c r="E617" s="276"/>
    </row>
    <row r="618" spans="1:5" ht="16">
      <c r="A618" s="129"/>
      <c r="B618" s="274"/>
      <c r="C618" s="98"/>
      <c r="D618" s="98"/>
      <c r="E618" s="276"/>
    </row>
    <row r="619" spans="1:5" ht="16">
      <c r="A619" s="129"/>
      <c r="B619" s="274"/>
      <c r="C619" s="98"/>
      <c r="D619" s="98"/>
      <c r="E619" s="276"/>
    </row>
    <row r="620" spans="1:5" ht="16">
      <c r="A620" s="129"/>
      <c r="B620" s="274"/>
      <c r="C620" s="98"/>
      <c r="D620" s="98"/>
      <c r="E620" s="276"/>
    </row>
    <row r="621" spans="1:5" ht="16">
      <c r="A621" s="129"/>
      <c r="B621" s="274"/>
      <c r="C621" s="98"/>
      <c r="D621" s="98"/>
      <c r="E621" s="276"/>
    </row>
    <row r="622" spans="1:5" ht="16">
      <c r="A622" s="129"/>
      <c r="B622" s="274"/>
      <c r="C622" s="98"/>
      <c r="D622" s="98"/>
      <c r="E622" s="276"/>
    </row>
    <row r="623" spans="1:5" ht="16">
      <c r="A623" s="129"/>
      <c r="B623" s="274"/>
      <c r="C623" s="98"/>
      <c r="D623" s="98"/>
      <c r="E623" s="276"/>
    </row>
    <row r="624" spans="1:5" ht="16">
      <c r="A624" s="129"/>
      <c r="B624" s="274"/>
      <c r="C624" s="98"/>
      <c r="D624" s="98"/>
      <c r="E624" s="276"/>
    </row>
    <row r="625" spans="1:5" ht="16">
      <c r="A625" s="129"/>
      <c r="B625" s="274"/>
      <c r="C625" s="98"/>
      <c r="D625" s="98"/>
      <c r="E625" s="276"/>
    </row>
    <row r="626" spans="1:5" ht="16">
      <c r="A626" s="129"/>
      <c r="B626" s="274"/>
      <c r="C626" s="98"/>
      <c r="D626" s="98"/>
      <c r="E626" s="276"/>
    </row>
    <row r="627" spans="1:5" ht="16">
      <c r="A627" s="129"/>
      <c r="B627" s="274"/>
      <c r="C627" s="98"/>
      <c r="D627" s="98"/>
      <c r="E627" s="276"/>
    </row>
    <row r="628" spans="1:5" ht="16">
      <c r="A628" s="129"/>
      <c r="B628" s="274"/>
      <c r="C628" s="98"/>
      <c r="D628" s="98"/>
      <c r="E628" s="276"/>
    </row>
    <row r="629" spans="1:5" ht="16">
      <c r="A629" s="129"/>
      <c r="B629" s="274"/>
      <c r="C629" s="98"/>
      <c r="D629" s="98"/>
      <c r="E629" s="276"/>
    </row>
    <row r="630" spans="1:5" ht="16">
      <c r="A630" s="129"/>
      <c r="B630" s="274"/>
      <c r="C630" s="98"/>
      <c r="D630" s="98"/>
      <c r="E630" s="276"/>
    </row>
    <row r="631" spans="1:5" ht="16">
      <c r="A631" s="129"/>
      <c r="B631" s="274"/>
      <c r="C631" s="98"/>
      <c r="D631" s="98"/>
      <c r="E631" s="276"/>
    </row>
    <row r="632" spans="1:5" ht="16">
      <c r="A632" s="129"/>
      <c r="B632" s="274"/>
      <c r="C632" s="98"/>
      <c r="D632" s="98"/>
      <c r="E632" s="276"/>
    </row>
    <row r="633" spans="1:5" ht="16">
      <c r="A633" s="129"/>
      <c r="B633" s="274"/>
      <c r="C633" s="98"/>
      <c r="D633" s="98"/>
      <c r="E633" s="276"/>
    </row>
    <row r="634" spans="1:5" ht="16">
      <c r="A634" s="129"/>
      <c r="B634" s="274"/>
      <c r="C634" s="98"/>
      <c r="D634" s="98"/>
      <c r="E634" s="276"/>
    </row>
    <row r="635" spans="1:5" ht="16">
      <c r="A635" s="129"/>
      <c r="B635" s="274"/>
      <c r="C635" s="98"/>
      <c r="D635" s="98"/>
      <c r="E635" s="276"/>
    </row>
    <row r="636" spans="1:5" ht="16">
      <c r="A636" s="129"/>
      <c r="B636" s="274"/>
      <c r="C636" s="98"/>
      <c r="D636" s="98"/>
      <c r="E636" s="276"/>
    </row>
    <row r="637" spans="1:5" ht="16">
      <c r="A637" s="129"/>
      <c r="B637" s="274"/>
      <c r="C637" s="98"/>
      <c r="D637" s="98"/>
      <c r="E637" s="276"/>
    </row>
    <row r="638" spans="1:5" ht="16">
      <c r="A638" s="129"/>
      <c r="B638" s="274"/>
      <c r="C638" s="98"/>
      <c r="D638" s="98"/>
      <c r="E638" s="276"/>
    </row>
    <row r="639" spans="1:5" ht="16">
      <c r="A639" s="129"/>
      <c r="B639" s="274"/>
      <c r="C639" s="98"/>
      <c r="D639" s="98"/>
      <c r="E639" s="276"/>
    </row>
    <row r="640" spans="1:5" ht="16">
      <c r="A640" s="129"/>
      <c r="B640" s="274"/>
      <c r="C640" s="98"/>
      <c r="D640" s="98"/>
      <c r="E640" s="276"/>
    </row>
    <row r="641" spans="1:5" ht="16">
      <c r="A641" s="129"/>
      <c r="B641" s="274"/>
      <c r="C641" s="98"/>
      <c r="D641" s="98"/>
      <c r="E641" s="276"/>
    </row>
    <row r="642" spans="1:5" ht="16">
      <c r="A642" s="129"/>
      <c r="B642" s="274"/>
      <c r="C642" s="98"/>
      <c r="D642" s="98"/>
      <c r="E642" s="276"/>
    </row>
    <row r="643" spans="1:5" ht="16">
      <c r="A643" s="129"/>
      <c r="B643" s="274"/>
      <c r="C643" s="98"/>
      <c r="D643" s="98"/>
      <c r="E643" s="276"/>
    </row>
    <row r="644" spans="1:5" ht="16">
      <c r="A644" s="129"/>
      <c r="B644" s="274"/>
      <c r="C644" s="98"/>
      <c r="D644" s="98"/>
      <c r="E644" s="276"/>
    </row>
    <row r="645" spans="1:5" ht="16">
      <c r="A645" s="129"/>
      <c r="B645" s="274"/>
      <c r="C645" s="98"/>
      <c r="D645" s="98"/>
      <c r="E645" s="276"/>
    </row>
    <row r="646" spans="1:5" ht="16">
      <c r="A646" s="129"/>
      <c r="B646" s="274"/>
      <c r="C646" s="98"/>
      <c r="D646" s="98"/>
      <c r="E646" s="276"/>
    </row>
    <row r="647" spans="1:5" ht="16">
      <c r="A647" s="129"/>
      <c r="B647" s="274"/>
      <c r="C647" s="98"/>
      <c r="D647" s="98"/>
      <c r="E647" s="276"/>
    </row>
    <row r="648" spans="1:5" ht="16">
      <c r="A648" s="129"/>
      <c r="B648" s="274"/>
      <c r="C648" s="98"/>
      <c r="D648" s="98"/>
      <c r="E648" s="276"/>
    </row>
    <row r="649" spans="1:5" ht="16">
      <c r="A649" s="129"/>
      <c r="B649" s="274"/>
      <c r="C649" s="98"/>
      <c r="D649" s="98"/>
      <c r="E649" s="276"/>
    </row>
    <row r="650" spans="1:5" ht="16">
      <c r="A650" s="129"/>
      <c r="B650" s="274"/>
      <c r="C650" s="98"/>
      <c r="D650" s="98"/>
      <c r="E650" s="276"/>
    </row>
    <row r="651" spans="1:5" ht="16">
      <c r="A651" s="129"/>
      <c r="B651" s="274"/>
      <c r="C651" s="98"/>
      <c r="D651" s="98"/>
      <c r="E651" s="276"/>
    </row>
    <row r="652" spans="1:5" ht="16">
      <c r="A652" s="129"/>
      <c r="B652" s="274"/>
      <c r="C652" s="98"/>
      <c r="D652" s="98"/>
      <c r="E652" s="276"/>
    </row>
    <row r="653" spans="1:5" ht="16">
      <c r="A653" s="129"/>
      <c r="B653" s="274"/>
      <c r="C653" s="98"/>
      <c r="D653" s="98"/>
      <c r="E653" s="276"/>
    </row>
    <row r="654" spans="1:5" ht="16">
      <c r="A654" s="129"/>
      <c r="B654" s="274"/>
      <c r="C654" s="98"/>
      <c r="D654" s="98"/>
      <c r="E654" s="276"/>
    </row>
    <row r="655" spans="1:5" ht="16">
      <c r="A655" s="129"/>
      <c r="B655" s="274"/>
      <c r="C655" s="98"/>
      <c r="D655" s="98"/>
      <c r="E655" s="276"/>
    </row>
    <row r="656" spans="1:5" ht="16">
      <c r="A656" s="129"/>
      <c r="B656" s="274"/>
      <c r="C656" s="98"/>
      <c r="D656" s="98"/>
      <c r="E656" s="276"/>
    </row>
    <row r="657" spans="1:5" ht="16">
      <c r="A657" s="129"/>
      <c r="B657" s="274"/>
      <c r="C657" s="98"/>
      <c r="D657" s="98"/>
      <c r="E657" s="276"/>
    </row>
    <row r="658" spans="1:5" ht="16">
      <c r="A658" s="129"/>
      <c r="B658" s="274"/>
      <c r="C658" s="98"/>
      <c r="D658" s="98"/>
      <c r="E658" s="276"/>
    </row>
    <row r="659" spans="1:5" ht="16">
      <c r="A659" s="129"/>
      <c r="B659" s="274"/>
      <c r="C659" s="98"/>
      <c r="D659" s="98"/>
      <c r="E659" s="276"/>
    </row>
    <row r="660" spans="1:5" ht="16">
      <c r="A660" s="129"/>
      <c r="B660" s="274"/>
      <c r="C660" s="98"/>
      <c r="D660" s="98"/>
      <c r="E660" s="276"/>
    </row>
    <row r="661" spans="1:5" ht="16">
      <c r="A661" s="129"/>
      <c r="B661" s="274"/>
      <c r="C661" s="98"/>
      <c r="D661" s="98"/>
      <c r="E661" s="276"/>
    </row>
    <row r="662" spans="1:5" ht="16">
      <c r="A662" s="129"/>
      <c r="B662" s="274"/>
      <c r="C662" s="98"/>
      <c r="D662" s="98"/>
      <c r="E662" s="276"/>
    </row>
    <row r="663" spans="1:5" ht="16">
      <c r="A663" s="129"/>
      <c r="B663" s="274"/>
      <c r="C663" s="98"/>
      <c r="D663" s="98"/>
      <c r="E663" s="276"/>
    </row>
    <row r="664" spans="1:5" ht="16">
      <c r="A664" s="129"/>
      <c r="B664" s="274"/>
      <c r="C664" s="98"/>
      <c r="D664" s="98"/>
      <c r="E664" s="276"/>
    </row>
    <row r="665" spans="1:5" ht="16">
      <c r="A665" s="129"/>
      <c r="B665" s="274"/>
      <c r="C665" s="98"/>
      <c r="D665" s="98"/>
      <c r="E665" s="276"/>
    </row>
    <row r="666" spans="1:5" ht="16">
      <c r="A666" s="129"/>
      <c r="B666" s="274"/>
      <c r="C666" s="98"/>
      <c r="D666" s="98"/>
      <c r="E666" s="276"/>
    </row>
    <row r="667" spans="1:5" ht="16">
      <c r="A667" s="129"/>
      <c r="B667" s="274"/>
      <c r="C667" s="98"/>
      <c r="D667" s="98"/>
      <c r="E667" s="276"/>
    </row>
    <row r="668" spans="1:5" ht="16">
      <c r="A668" s="129"/>
      <c r="B668" s="274"/>
      <c r="C668" s="98"/>
      <c r="D668" s="98"/>
      <c r="E668" s="276"/>
    </row>
    <row r="669" spans="1:5" ht="16">
      <c r="A669" s="129"/>
      <c r="B669" s="274"/>
      <c r="C669" s="98"/>
      <c r="D669" s="98"/>
      <c r="E669" s="276"/>
    </row>
    <row r="670" spans="1:5" ht="16">
      <c r="A670" s="129"/>
      <c r="B670" s="274"/>
      <c r="C670" s="98"/>
      <c r="D670" s="98"/>
      <c r="E670" s="276"/>
    </row>
    <row r="671" spans="1:5" ht="16">
      <c r="A671" s="129"/>
      <c r="B671" s="274"/>
      <c r="C671" s="98"/>
      <c r="D671" s="98"/>
      <c r="E671" s="276"/>
    </row>
    <row r="672" spans="1:5" ht="16">
      <c r="A672" s="129"/>
      <c r="B672" s="274"/>
      <c r="C672" s="98"/>
      <c r="D672" s="98"/>
      <c r="E672" s="276"/>
    </row>
    <row r="673" spans="1:5" ht="16">
      <c r="A673" s="129"/>
      <c r="B673" s="274"/>
      <c r="C673" s="98"/>
      <c r="D673" s="98"/>
      <c r="E673" s="276"/>
    </row>
    <row r="674" spans="1:5" ht="16">
      <c r="A674" s="129"/>
      <c r="B674" s="274"/>
      <c r="C674" s="98"/>
      <c r="D674" s="98"/>
      <c r="E674" s="276"/>
    </row>
    <row r="675" spans="1:5" ht="16">
      <c r="A675" s="129"/>
      <c r="B675" s="274"/>
      <c r="C675" s="98"/>
      <c r="D675" s="98"/>
      <c r="E675" s="276"/>
    </row>
    <row r="676" spans="1:5" ht="16">
      <c r="A676" s="129"/>
      <c r="B676" s="274"/>
      <c r="C676" s="98"/>
      <c r="D676" s="98"/>
      <c r="E676" s="276"/>
    </row>
    <row r="677" spans="1:5" ht="16">
      <c r="A677" s="129"/>
      <c r="B677" s="274"/>
      <c r="C677" s="98"/>
      <c r="D677" s="98"/>
      <c r="E677" s="276"/>
    </row>
    <row r="678" spans="1:5" ht="16">
      <c r="A678" s="129"/>
      <c r="B678" s="274"/>
      <c r="C678" s="98"/>
      <c r="D678" s="98"/>
      <c r="E678" s="276"/>
    </row>
    <row r="679" spans="1:5" ht="16">
      <c r="A679" s="129"/>
      <c r="B679" s="274"/>
      <c r="C679" s="98"/>
      <c r="D679" s="98"/>
      <c r="E679" s="276"/>
    </row>
    <row r="680" spans="1:5" ht="16">
      <c r="A680" s="129"/>
      <c r="B680" s="274"/>
      <c r="C680" s="98"/>
      <c r="D680" s="98"/>
      <c r="E680" s="276"/>
    </row>
    <row r="681" spans="1:5" ht="16">
      <c r="A681" s="129"/>
      <c r="B681" s="274"/>
      <c r="C681" s="98"/>
      <c r="D681" s="98"/>
      <c r="E681" s="276"/>
    </row>
    <row r="682" spans="1:5" ht="16">
      <c r="A682" s="129"/>
      <c r="B682" s="274"/>
      <c r="C682" s="98"/>
      <c r="D682" s="98"/>
      <c r="E682" s="276"/>
    </row>
    <row r="683" spans="1:5" ht="16">
      <c r="A683" s="129"/>
      <c r="B683" s="274"/>
      <c r="C683" s="98"/>
      <c r="D683" s="98"/>
      <c r="E683" s="276"/>
    </row>
    <row r="684" spans="1:5" ht="16">
      <c r="A684" s="129"/>
      <c r="B684" s="274"/>
      <c r="C684" s="98"/>
      <c r="D684" s="98"/>
      <c r="E684" s="276"/>
    </row>
    <row r="685" spans="1:5" ht="16">
      <c r="A685" s="129"/>
      <c r="B685" s="274"/>
      <c r="C685" s="98"/>
      <c r="D685" s="98"/>
      <c r="E685" s="276"/>
    </row>
    <row r="686" spans="1:5" ht="16">
      <c r="A686" s="129"/>
      <c r="B686" s="274"/>
      <c r="C686" s="98"/>
      <c r="D686" s="98"/>
      <c r="E686" s="276"/>
    </row>
    <row r="687" spans="1:5" ht="16">
      <c r="A687" s="129"/>
      <c r="B687" s="274"/>
      <c r="C687" s="98"/>
      <c r="D687" s="98"/>
      <c r="E687" s="276"/>
    </row>
    <row r="688" spans="1:5" ht="16">
      <c r="A688" s="129"/>
      <c r="B688" s="274"/>
      <c r="C688" s="98"/>
      <c r="D688" s="98"/>
      <c r="E688" s="276"/>
    </row>
    <row r="689" spans="1:5" ht="16">
      <c r="A689" s="129"/>
      <c r="B689" s="274"/>
      <c r="C689" s="98"/>
      <c r="D689" s="98"/>
      <c r="E689" s="276"/>
    </row>
    <row r="690" spans="1:5" ht="16">
      <c r="A690" s="129"/>
      <c r="B690" s="274"/>
      <c r="C690" s="98"/>
      <c r="D690" s="98"/>
      <c r="E690" s="276"/>
    </row>
    <row r="691" spans="1:5" ht="16">
      <c r="A691" s="129"/>
      <c r="B691" s="274"/>
      <c r="C691" s="98"/>
      <c r="D691" s="98"/>
      <c r="E691" s="276"/>
    </row>
    <row r="692" spans="1:5" ht="16">
      <c r="A692" s="129"/>
      <c r="B692" s="274"/>
      <c r="C692" s="98"/>
      <c r="D692" s="98"/>
      <c r="E692" s="276"/>
    </row>
    <row r="693" spans="1:5" ht="16">
      <c r="A693" s="129"/>
      <c r="B693" s="274"/>
      <c r="C693" s="98"/>
      <c r="D693" s="98"/>
      <c r="E693" s="276"/>
    </row>
    <row r="694" spans="1:5" ht="16">
      <c r="A694" s="129"/>
      <c r="B694" s="274"/>
      <c r="C694" s="98"/>
      <c r="D694" s="98"/>
      <c r="E694" s="276"/>
    </row>
    <row r="695" spans="1:5" ht="16">
      <c r="A695" s="129"/>
      <c r="B695" s="274"/>
      <c r="C695" s="98"/>
      <c r="D695" s="98"/>
      <c r="E695" s="276"/>
    </row>
    <row r="696" spans="1:5" ht="16">
      <c r="A696" s="129"/>
      <c r="B696" s="274"/>
      <c r="C696" s="98"/>
      <c r="D696" s="98"/>
      <c r="E696" s="276"/>
    </row>
    <row r="697" spans="1:5" ht="16">
      <c r="A697" s="129"/>
      <c r="B697" s="274"/>
      <c r="C697" s="98"/>
      <c r="D697" s="98"/>
      <c r="E697" s="276"/>
    </row>
    <row r="698" spans="1:5" ht="16">
      <c r="A698" s="129"/>
      <c r="B698" s="274"/>
      <c r="C698" s="98"/>
      <c r="D698" s="98"/>
      <c r="E698" s="276"/>
    </row>
    <row r="699" spans="1:5" ht="16">
      <c r="A699" s="129"/>
      <c r="B699" s="274"/>
      <c r="C699" s="98"/>
      <c r="D699" s="98"/>
      <c r="E699" s="276"/>
    </row>
    <row r="700" spans="1:5" ht="16">
      <c r="A700" s="129"/>
      <c r="B700" s="274"/>
      <c r="C700" s="98"/>
      <c r="D700" s="98"/>
      <c r="E700" s="276"/>
    </row>
    <row r="701" spans="1:5" ht="16">
      <c r="A701" s="129"/>
      <c r="B701" s="274"/>
      <c r="C701" s="98"/>
      <c r="D701" s="98"/>
      <c r="E701" s="276"/>
    </row>
    <row r="702" spans="1:5" ht="16">
      <c r="A702" s="129"/>
      <c r="B702" s="274"/>
      <c r="C702" s="98"/>
      <c r="D702" s="98"/>
      <c r="E702" s="276"/>
    </row>
    <row r="703" spans="1:5" ht="16">
      <c r="A703" s="129"/>
      <c r="B703" s="274"/>
      <c r="C703" s="98"/>
      <c r="D703" s="98"/>
      <c r="E703" s="276"/>
    </row>
    <row r="704" spans="1:5" ht="16">
      <c r="A704" s="129"/>
      <c r="B704" s="274"/>
      <c r="C704" s="98"/>
      <c r="D704" s="98"/>
      <c r="E704" s="276"/>
    </row>
    <row r="705" spans="1:5" ht="16">
      <c r="A705" s="129"/>
      <c r="B705" s="274"/>
      <c r="C705" s="98"/>
      <c r="D705" s="98"/>
      <c r="E705" s="276"/>
    </row>
    <row r="706" spans="1:5" ht="16">
      <c r="A706" s="129"/>
      <c r="B706" s="274"/>
      <c r="C706" s="98"/>
      <c r="D706" s="98"/>
      <c r="E706" s="276"/>
    </row>
    <row r="707" spans="1:5" ht="16">
      <c r="A707" s="129"/>
      <c r="B707" s="274"/>
      <c r="C707" s="98"/>
      <c r="D707" s="98"/>
      <c r="E707" s="276"/>
    </row>
    <row r="708" spans="1:5" ht="16">
      <c r="A708" s="129"/>
      <c r="B708" s="274"/>
      <c r="C708" s="98"/>
      <c r="D708" s="98"/>
      <c r="E708" s="276"/>
    </row>
    <row r="709" spans="1:5" ht="16">
      <c r="A709" s="129"/>
      <c r="B709" s="274"/>
      <c r="C709" s="98"/>
      <c r="D709" s="98"/>
      <c r="E709" s="276"/>
    </row>
    <row r="710" spans="1:5" ht="16">
      <c r="A710" s="129"/>
      <c r="B710" s="274"/>
      <c r="C710" s="98"/>
      <c r="D710" s="98"/>
      <c r="E710" s="276"/>
    </row>
    <row r="711" spans="1:5" ht="16">
      <c r="A711" s="129"/>
      <c r="B711" s="274"/>
      <c r="C711" s="98"/>
      <c r="D711" s="98"/>
      <c r="E711" s="276"/>
    </row>
    <row r="712" spans="1:5" ht="16">
      <c r="A712" s="129"/>
      <c r="B712" s="274"/>
      <c r="C712" s="98"/>
      <c r="D712" s="98"/>
      <c r="E712" s="276"/>
    </row>
    <row r="713" spans="1:5" ht="16">
      <c r="A713" s="129"/>
      <c r="B713" s="274"/>
      <c r="C713" s="98"/>
      <c r="D713" s="98"/>
      <c r="E713" s="276"/>
    </row>
    <row r="714" spans="1:5" ht="16">
      <c r="A714" s="129"/>
      <c r="B714" s="274"/>
      <c r="C714" s="98"/>
      <c r="D714" s="98"/>
      <c r="E714" s="276"/>
    </row>
    <row r="715" spans="1:5" ht="16">
      <c r="A715" s="129"/>
      <c r="B715" s="274"/>
      <c r="C715" s="98"/>
      <c r="D715" s="98"/>
      <c r="E715" s="276"/>
    </row>
    <row r="716" spans="1:5" ht="16">
      <c r="A716" s="129"/>
      <c r="B716" s="274"/>
      <c r="C716" s="98"/>
      <c r="D716" s="98"/>
      <c r="E716" s="276"/>
    </row>
    <row r="717" spans="1:5" ht="16">
      <c r="A717" s="129"/>
      <c r="B717" s="274"/>
      <c r="C717" s="98"/>
      <c r="D717" s="98"/>
      <c r="E717" s="276"/>
    </row>
    <row r="718" spans="1:5" ht="16">
      <c r="A718" s="129"/>
      <c r="B718" s="274"/>
      <c r="C718" s="98"/>
      <c r="D718" s="98"/>
      <c r="E718" s="276"/>
    </row>
    <row r="719" spans="1:5" ht="16">
      <c r="A719" s="129"/>
      <c r="B719" s="274"/>
      <c r="C719" s="98"/>
      <c r="D719" s="98"/>
      <c r="E719" s="276"/>
    </row>
    <row r="720" spans="1:5" ht="16">
      <c r="A720" s="129"/>
      <c r="B720" s="274"/>
      <c r="C720" s="98"/>
      <c r="D720" s="98"/>
      <c r="E720" s="276"/>
    </row>
    <row r="721" spans="1:5" ht="16">
      <c r="A721" s="129"/>
      <c r="B721" s="274"/>
      <c r="C721" s="98"/>
      <c r="D721" s="98"/>
      <c r="E721" s="276"/>
    </row>
    <row r="722" spans="1:5" ht="16">
      <c r="A722" s="129"/>
      <c r="B722" s="274"/>
      <c r="C722" s="98"/>
      <c r="D722" s="98"/>
      <c r="E722" s="276"/>
    </row>
    <row r="723" spans="1:5" ht="16">
      <c r="A723" s="129"/>
      <c r="B723" s="274"/>
      <c r="C723" s="98"/>
      <c r="D723" s="98"/>
      <c r="E723" s="276"/>
    </row>
    <row r="724" spans="1:5" ht="16">
      <c r="A724" s="129"/>
      <c r="B724" s="274"/>
      <c r="C724" s="98"/>
      <c r="D724" s="98"/>
      <c r="E724" s="276"/>
    </row>
    <row r="725" spans="1:5" ht="16">
      <c r="A725" s="129"/>
      <c r="B725" s="274"/>
      <c r="C725" s="98"/>
      <c r="D725" s="98"/>
      <c r="E725" s="276"/>
    </row>
    <row r="726" spans="1:5" ht="16">
      <c r="A726" s="129"/>
      <c r="B726" s="274"/>
      <c r="C726" s="98"/>
      <c r="D726" s="98"/>
      <c r="E726" s="276"/>
    </row>
    <row r="727" spans="1:5" ht="16">
      <c r="A727" s="129"/>
      <c r="B727" s="274"/>
      <c r="C727" s="98"/>
      <c r="D727" s="98"/>
      <c r="E727" s="276"/>
    </row>
    <row r="728" spans="1:5" ht="16">
      <c r="A728" s="129"/>
      <c r="B728" s="274"/>
      <c r="C728" s="98"/>
      <c r="D728" s="98"/>
      <c r="E728" s="276"/>
    </row>
    <row r="729" spans="1:5" ht="16">
      <c r="A729" s="129"/>
      <c r="B729" s="274"/>
      <c r="C729" s="98"/>
      <c r="D729" s="98"/>
      <c r="E729" s="276"/>
    </row>
    <row r="730" spans="1:5" ht="16">
      <c r="A730" s="129"/>
      <c r="B730" s="274"/>
      <c r="C730" s="98"/>
      <c r="D730" s="98"/>
      <c r="E730" s="276"/>
    </row>
    <row r="731" spans="1:5" ht="16">
      <c r="A731" s="129"/>
      <c r="B731" s="274"/>
      <c r="C731" s="98"/>
      <c r="D731" s="98"/>
      <c r="E731" s="276"/>
    </row>
    <row r="732" spans="1:5" ht="16">
      <c r="A732" s="129"/>
      <c r="B732" s="274"/>
      <c r="C732" s="98"/>
      <c r="D732" s="98"/>
      <c r="E732" s="276"/>
    </row>
    <row r="733" spans="1:5" ht="16">
      <c r="A733" s="129"/>
      <c r="B733" s="274"/>
      <c r="C733" s="98"/>
      <c r="D733" s="98"/>
      <c r="E733" s="276"/>
    </row>
    <row r="734" spans="1:5" ht="16">
      <c r="A734" s="129"/>
      <c r="B734" s="274"/>
      <c r="C734" s="98"/>
      <c r="D734" s="98"/>
      <c r="E734" s="276"/>
    </row>
    <row r="735" spans="1:5" ht="16">
      <c r="A735" s="129"/>
      <c r="B735" s="274"/>
      <c r="C735" s="98"/>
      <c r="D735" s="98"/>
      <c r="E735" s="276"/>
    </row>
    <row r="736" spans="1:5" ht="16">
      <c r="A736" s="129"/>
      <c r="B736" s="274"/>
      <c r="C736" s="98"/>
      <c r="D736" s="98"/>
      <c r="E736" s="276"/>
    </row>
    <row r="737" spans="1:5" ht="16">
      <c r="A737" s="129"/>
      <c r="B737" s="274"/>
      <c r="C737" s="98"/>
      <c r="D737" s="98"/>
      <c r="E737" s="276"/>
    </row>
    <row r="738" spans="1:5" ht="16">
      <c r="A738" s="129"/>
      <c r="B738" s="274"/>
      <c r="C738" s="98"/>
      <c r="D738" s="98"/>
      <c r="E738" s="276"/>
    </row>
    <row r="739" spans="1:5" ht="16">
      <c r="A739" s="129"/>
      <c r="B739" s="274"/>
      <c r="C739" s="98"/>
      <c r="D739" s="98"/>
      <c r="E739" s="276"/>
    </row>
    <row r="740" spans="1:5" ht="16">
      <c r="A740" s="129"/>
      <c r="B740" s="274"/>
      <c r="C740" s="98"/>
      <c r="D740" s="98"/>
      <c r="E740" s="276"/>
    </row>
    <row r="741" spans="1:5" ht="16">
      <c r="A741" s="129"/>
      <c r="B741" s="274"/>
      <c r="C741" s="98"/>
      <c r="D741" s="98"/>
      <c r="E741" s="276"/>
    </row>
    <row r="742" spans="1:5" ht="16">
      <c r="A742" s="129"/>
      <c r="B742" s="274"/>
      <c r="C742" s="98"/>
      <c r="D742" s="98"/>
      <c r="E742" s="276"/>
    </row>
    <row r="743" spans="1:5" ht="16">
      <c r="A743" s="129"/>
      <c r="B743" s="274"/>
      <c r="C743" s="98"/>
      <c r="D743" s="98"/>
      <c r="E743" s="276"/>
    </row>
    <row r="744" spans="1:5" ht="16">
      <c r="A744" s="129"/>
      <c r="B744" s="274"/>
      <c r="C744" s="98"/>
      <c r="D744" s="98"/>
      <c r="E744" s="276"/>
    </row>
    <row r="745" spans="1:5" ht="16">
      <c r="A745" s="129"/>
      <c r="B745" s="274"/>
      <c r="C745" s="98"/>
      <c r="D745" s="98"/>
      <c r="E745" s="276"/>
    </row>
    <row r="746" spans="1:5" ht="16">
      <c r="A746" s="129"/>
      <c r="B746" s="274"/>
      <c r="C746" s="98"/>
      <c r="D746" s="98"/>
      <c r="E746" s="276"/>
    </row>
    <row r="747" spans="1:5" ht="16">
      <c r="A747" s="129"/>
      <c r="B747" s="274"/>
      <c r="C747" s="98"/>
      <c r="D747" s="98"/>
      <c r="E747" s="276"/>
    </row>
    <row r="748" spans="1:5" ht="16">
      <c r="A748" s="129"/>
      <c r="B748" s="274"/>
      <c r="C748" s="98"/>
      <c r="D748" s="98"/>
      <c r="E748" s="276"/>
    </row>
    <row r="749" spans="1:5" ht="16">
      <c r="A749" s="129"/>
      <c r="B749" s="274"/>
      <c r="C749" s="98"/>
      <c r="D749" s="98"/>
      <c r="E749" s="276"/>
    </row>
    <row r="750" spans="1:5" ht="16">
      <c r="A750" s="129"/>
      <c r="B750" s="274"/>
      <c r="C750" s="98"/>
      <c r="D750" s="98"/>
      <c r="E750" s="276"/>
    </row>
    <row r="751" spans="1:5" ht="16">
      <c r="A751" s="129"/>
      <c r="B751" s="274"/>
      <c r="C751" s="98"/>
      <c r="D751" s="98"/>
      <c r="E751" s="276"/>
    </row>
    <row r="752" spans="1:5" ht="16">
      <c r="A752" s="129"/>
      <c r="B752" s="274"/>
      <c r="C752" s="98"/>
      <c r="D752" s="98"/>
      <c r="E752" s="276"/>
    </row>
    <row r="753" spans="1:5" ht="16">
      <c r="A753" s="129"/>
      <c r="B753" s="274"/>
      <c r="C753" s="98"/>
      <c r="D753" s="98"/>
      <c r="E753" s="276"/>
    </row>
    <row r="754" spans="1:5" ht="16">
      <c r="A754" s="129"/>
      <c r="B754" s="274"/>
      <c r="C754" s="98"/>
      <c r="D754" s="98"/>
      <c r="E754" s="276"/>
    </row>
    <row r="755" spans="1:5" ht="16">
      <c r="A755" s="129"/>
      <c r="B755" s="274"/>
      <c r="C755" s="98"/>
      <c r="D755" s="98"/>
      <c r="E755" s="276"/>
    </row>
    <row r="756" spans="1:5" ht="16">
      <c r="A756" s="129"/>
      <c r="B756" s="274"/>
      <c r="C756" s="98"/>
      <c r="D756" s="98"/>
      <c r="E756" s="276"/>
    </row>
    <row r="757" spans="1:5" ht="16">
      <c r="A757" s="129"/>
      <c r="B757" s="274"/>
      <c r="C757" s="98"/>
      <c r="D757" s="98"/>
      <c r="E757" s="276"/>
    </row>
    <row r="758" spans="1:5" ht="16">
      <c r="A758" s="129"/>
      <c r="B758" s="274"/>
      <c r="C758" s="98"/>
      <c r="D758" s="98"/>
      <c r="E758" s="276"/>
    </row>
    <row r="759" spans="1:5" ht="16">
      <c r="A759" s="129"/>
      <c r="B759" s="274"/>
      <c r="C759" s="98"/>
      <c r="D759" s="98"/>
      <c r="E759" s="276"/>
    </row>
    <row r="760" spans="1:5" ht="16">
      <c r="A760" s="129"/>
      <c r="B760" s="274"/>
      <c r="C760" s="98"/>
      <c r="D760" s="98"/>
      <c r="E760" s="276"/>
    </row>
    <row r="761" spans="1:5" ht="16">
      <c r="A761" s="129"/>
      <c r="B761" s="274"/>
      <c r="C761" s="98"/>
      <c r="D761" s="98"/>
      <c r="E761" s="276"/>
    </row>
    <row r="762" spans="1:5" ht="16">
      <c r="A762" s="129"/>
      <c r="B762" s="274"/>
      <c r="C762" s="98"/>
      <c r="D762" s="98"/>
      <c r="E762" s="276"/>
    </row>
    <row r="763" spans="1:5" ht="16">
      <c r="A763" s="129"/>
      <c r="B763" s="274"/>
      <c r="C763" s="98"/>
      <c r="D763" s="98"/>
      <c r="E763" s="276"/>
    </row>
    <row r="764" spans="1:5" ht="16">
      <c r="A764" s="129"/>
      <c r="B764" s="274"/>
      <c r="C764" s="98"/>
      <c r="D764" s="98"/>
      <c r="E764" s="276"/>
    </row>
    <row r="765" spans="1:5" ht="16">
      <c r="A765" s="129"/>
      <c r="B765" s="274"/>
      <c r="C765" s="98"/>
      <c r="D765" s="98"/>
      <c r="E765" s="276"/>
    </row>
    <row r="766" spans="1:5" ht="16">
      <c r="A766" s="129"/>
      <c r="B766" s="274"/>
      <c r="C766" s="98"/>
      <c r="D766" s="98"/>
      <c r="E766" s="276"/>
    </row>
    <row r="767" spans="1:5" ht="16">
      <c r="A767" s="129"/>
      <c r="B767" s="274"/>
      <c r="C767" s="98"/>
      <c r="D767" s="98"/>
      <c r="E767" s="276"/>
    </row>
    <row r="768" spans="1:5" ht="16">
      <c r="A768" s="129"/>
      <c r="B768" s="274"/>
      <c r="C768" s="98"/>
      <c r="D768" s="98"/>
      <c r="E768" s="276"/>
    </row>
    <row r="769" spans="1:5" ht="16">
      <c r="A769" s="129"/>
      <c r="B769" s="274"/>
      <c r="C769" s="98"/>
      <c r="D769" s="98"/>
      <c r="E769" s="276"/>
    </row>
    <row r="770" spans="1:5" ht="16">
      <c r="A770" s="129"/>
      <c r="B770" s="274"/>
      <c r="C770" s="98"/>
      <c r="D770" s="98"/>
      <c r="E770" s="276"/>
    </row>
    <row r="771" spans="1:5" ht="16">
      <c r="A771" s="129"/>
      <c r="B771" s="274"/>
      <c r="C771" s="98"/>
      <c r="D771" s="98"/>
      <c r="E771" s="276"/>
    </row>
    <row r="772" spans="1:5" ht="16">
      <c r="A772" s="129"/>
      <c r="B772" s="274"/>
      <c r="C772" s="98"/>
      <c r="D772" s="98"/>
      <c r="E772" s="276"/>
    </row>
    <row r="773" spans="1:5" ht="16">
      <c r="A773" s="129"/>
      <c r="B773" s="274"/>
      <c r="C773" s="98"/>
      <c r="D773" s="98"/>
      <c r="E773" s="276"/>
    </row>
    <row r="774" spans="1:5" ht="16">
      <c r="A774" s="129"/>
      <c r="B774" s="274"/>
      <c r="C774" s="98"/>
      <c r="D774" s="98"/>
      <c r="E774" s="276"/>
    </row>
    <row r="775" spans="1:5" ht="16">
      <c r="A775" s="129"/>
      <c r="B775" s="274"/>
      <c r="C775" s="98"/>
      <c r="D775" s="98"/>
      <c r="E775" s="276"/>
    </row>
    <row r="776" spans="1:5" ht="16">
      <c r="A776" s="129"/>
      <c r="B776" s="274"/>
      <c r="C776" s="98"/>
      <c r="D776" s="98"/>
      <c r="E776" s="276"/>
    </row>
    <row r="777" spans="1:5" ht="16">
      <c r="A777" s="129"/>
      <c r="B777" s="274"/>
      <c r="C777" s="98"/>
      <c r="D777" s="98"/>
      <c r="E777" s="276"/>
    </row>
    <row r="778" spans="1:5" ht="16">
      <c r="A778" s="129"/>
      <c r="B778" s="274"/>
      <c r="C778" s="98"/>
      <c r="D778" s="98"/>
      <c r="E778" s="276"/>
    </row>
    <row r="779" spans="1:5" ht="16">
      <c r="A779" s="129"/>
      <c r="B779" s="274"/>
      <c r="C779" s="98"/>
      <c r="D779" s="98"/>
      <c r="E779" s="276"/>
    </row>
    <row r="780" spans="1:5" ht="16">
      <c r="A780" s="129"/>
      <c r="B780" s="274"/>
      <c r="C780" s="98"/>
      <c r="D780" s="98"/>
      <c r="E780" s="276"/>
    </row>
    <row r="781" spans="1:5" ht="16">
      <c r="A781" s="129"/>
      <c r="B781" s="274"/>
      <c r="C781" s="98"/>
      <c r="D781" s="98"/>
      <c r="E781" s="276"/>
    </row>
    <row r="782" spans="1:5" ht="16">
      <c r="A782" s="129"/>
      <c r="B782" s="274"/>
      <c r="C782" s="98"/>
      <c r="D782" s="98"/>
      <c r="E782" s="276"/>
    </row>
    <row r="783" spans="1:5" ht="16">
      <c r="A783" s="129"/>
      <c r="B783" s="274"/>
      <c r="C783" s="98"/>
      <c r="D783" s="98"/>
      <c r="E783" s="276"/>
    </row>
    <row r="784" spans="1:5" ht="16">
      <c r="A784" s="129"/>
      <c r="B784" s="274"/>
      <c r="C784" s="98"/>
      <c r="D784" s="98"/>
      <c r="E784" s="276"/>
    </row>
    <row r="785" spans="1:5" ht="16">
      <c r="A785" s="129"/>
      <c r="B785" s="274"/>
      <c r="C785" s="98"/>
      <c r="D785" s="98"/>
      <c r="E785" s="276"/>
    </row>
    <row r="786" spans="1:5" ht="16">
      <c r="A786" s="129"/>
      <c r="B786" s="274"/>
      <c r="C786" s="98"/>
      <c r="D786" s="98"/>
      <c r="E786" s="276"/>
    </row>
    <row r="787" spans="1:5" ht="16">
      <c r="A787" s="129"/>
      <c r="B787" s="274"/>
      <c r="C787" s="98"/>
      <c r="D787" s="98"/>
      <c r="E787" s="276"/>
    </row>
    <row r="788" spans="1:5" ht="16">
      <c r="A788" s="129"/>
      <c r="B788" s="274"/>
      <c r="C788" s="98"/>
      <c r="D788" s="98"/>
      <c r="E788" s="276"/>
    </row>
    <row r="789" spans="1:5" ht="16">
      <c r="A789" s="129"/>
      <c r="B789" s="274"/>
      <c r="C789" s="98"/>
      <c r="D789" s="98"/>
      <c r="E789" s="276"/>
    </row>
    <row r="790" spans="1:5" ht="16">
      <c r="A790" s="129"/>
      <c r="B790" s="274"/>
      <c r="C790" s="98"/>
      <c r="D790" s="98"/>
      <c r="E790" s="276"/>
    </row>
    <row r="791" spans="1:5" ht="16">
      <c r="A791" s="129"/>
      <c r="B791" s="274"/>
      <c r="C791" s="98"/>
      <c r="D791" s="98"/>
      <c r="E791" s="276"/>
    </row>
    <row r="792" spans="1:5" ht="16">
      <c r="A792" s="129"/>
      <c r="B792" s="274"/>
      <c r="C792" s="98"/>
      <c r="D792" s="98"/>
      <c r="E792" s="276"/>
    </row>
    <row r="793" spans="1:5" ht="16">
      <c r="A793" s="129"/>
      <c r="B793" s="274"/>
      <c r="C793" s="98"/>
      <c r="D793" s="98"/>
      <c r="E793" s="276"/>
    </row>
    <row r="794" spans="1:5" ht="16">
      <c r="A794" s="129"/>
      <c r="B794" s="274"/>
      <c r="C794" s="98"/>
      <c r="D794" s="98"/>
      <c r="E794" s="276"/>
    </row>
    <row r="795" spans="1:5" ht="16">
      <c r="A795" s="129"/>
      <c r="B795" s="274"/>
      <c r="C795" s="98"/>
      <c r="D795" s="98"/>
      <c r="E795" s="276"/>
    </row>
    <row r="796" spans="1:5" ht="16">
      <c r="A796" s="129"/>
      <c r="B796" s="274"/>
      <c r="C796" s="98"/>
      <c r="D796" s="98"/>
      <c r="E796" s="276"/>
    </row>
    <row r="797" spans="1:5" ht="16">
      <c r="A797" s="129"/>
      <c r="B797" s="274"/>
      <c r="C797" s="98"/>
      <c r="D797" s="98"/>
      <c r="E797" s="276"/>
    </row>
    <row r="798" spans="1:5" ht="16">
      <c r="A798" s="129"/>
      <c r="B798" s="274"/>
      <c r="C798" s="98"/>
      <c r="D798" s="98"/>
      <c r="E798" s="276"/>
    </row>
    <row r="799" spans="1:5" ht="16">
      <c r="A799" s="129"/>
      <c r="B799" s="274"/>
      <c r="C799" s="98"/>
      <c r="D799" s="98"/>
      <c r="E799" s="276"/>
    </row>
    <row r="800" spans="1:5" ht="16">
      <c r="A800" s="129"/>
      <c r="B800" s="274"/>
      <c r="C800" s="98"/>
      <c r="D800" s="98"/>
      <c r="E800" s="276"/>
    </row>
    <row r="801" spans="1:5" ht="16">
      <c r="A801" s="129"/>
      <c r="B801" s="274"/>
      <c r="C801" s="98"/>
      <c r="D801" s="98"/>
      <c r="E801" s="276"/>
    </row>
    <row r="802" spans="1:5" ht="16">
      <c r="A802" s="129"/>
      <c r="B802" s="274"/>
      <c r="C802" s="98"/>
      <c r="D802" s="98"/>
      <c r="E802" s="276"/>
    </row>
    <row r="803" spans="1:5" ht="16">
      <c r="A803" s="129"/>
      <c r="B803" s="274"/>
      <c r="C803" s="98"/>
      <c r="D803" s="98"/>
      <c r="E803" s="276"/>
    </row>
    <row r="804" spans="1:5" ht="16">
      <c r="A804" s="129"/>
      <c r="B804" s="274"/>
      <c r="C804" s="98"/>
      <c r="D804" s="98"/>
      <c r="E804" s="276"/>
    </row>
    <row r="805" spans="1:5" ht="16">
      <c r="A805" s="129"/>
      <c r="B805" s="274"/>
      <c r="C805" s="98"/>
      <c r="D805" s="98"/>
      <c r="E805" s="276"/>
    </row>
    <row r="806" spans="1:5" ht="16">
      <c r="A806" s="129"/>
      <c r="B806" s="274"/>
      <c r="C806" s="98"/>
      <c r="D806" s="98"/>
      <c r="E806" s="276"/>
    </row>
    <row r="807" spans="1:5" ht="16">
      <c r="A807" s="129"/>
      <c r="B807" s="274"/>
      <c r="C807" s="98"/>
      <c r="D807" s="98"/>
      <c r="E807" s="276"/>
    </row>
    <row r="808" spans="1:5" ht="16">
      <c r="A808" s="129"/>
      <c r="B808" s="274"/>
      <c r="C808" s="98"/>
      <c r="D808" s="98"/>
      <c r="E808" s="276"/>
    </row>
    <row r="809" spans="1:5" ht="16">
      <c r="A809" s="129"/>
      <c r="B809" s="274"/>
      <c r="C809" s="98"/>
      <c r="D809" s="98"/>
      <c r="E809" s="276"/>
    </row>
    <row r="810" spans="1:5" ht="16">
      <c r="A810" s="129"/>
      <c r="B810" s="274"/>
      <c r="C810" s="98"/>
      <c r="D810" s="98"/>
      <c r="E810" s="276"/>
    </row>
    <row r="811" spans="1:5" ht="16">
      <c r="A811" s="129"/>
      <c r="B811" s="274"/>
      <c r="C811" s="98"/>
      <c r="D811" s="98"/>
      <c r="E811" s="276"/>
    </row>
    <row r="812" spans="1:5" ht="16">
      <c r="A812" s="129"/>
      <c r="B812" s="274"/>
      <c r="C812" s="98"/>
      <c r="D812" s="98"/>
      <c r="E812" s="276"/>
    </row>
    <row r="813" spans="1:5" ht="16">
      <c r="A813" s="129"/>
      <c r="B813" s="274"/>
      <c r="C813" s="98"/>
      <c r="D813" s="98"/>
      <c r="E813" s="276"/>
    </row>
    <row r="814" spans="1:5" ht="16">
      <c r="A814" s="129"/>
      <c r="B814" s="274"/>
      <c r="C814" s="98"/>
      <c r="D814" s="98"/>
      <c r="E814" s="276"/>
    </row>
    <row r="815" spans="1:5" ht="16">
      <c r="A815" s="129"/>
      <c r="B815" s="274"/>
      <c r="C815" s="98"/>
      <c r="D815" s="98"/>
      <c r="E815" s="276"/>
    </row>
    <row r="816" spans="1:5" ht="16">
      <c r="A816" s="129"/>
      <c r="B816" s="274"/>
      <c r="C816" s="98"/>
      <c r="D816" s="98"/>
      <c r="E816" s="276"/>
    </row>
    <row r="817" spans="1:5" ht="16">
      <c r="A817" s="129"/>
      <c r="B817" s="274"/>
      <c r="C817" s="98"/>
      <c r="D817" s="98"/>
      <c r="E817" s="276"/>
    </row>
    <row r="818" spans="1:5" ht="16">
      <c r="A818" s="129"/>
      <c r="B818" s="274"/>
      <c r="C818" s="98"/>
      <c r="D818" s="98"/>
      <c r="E818" s="276"/>
    </row>
    <row r="819" spans="1:5" ht="16">
      <c r="A819" s="129"/>
      <c r="B819" s="274"/>
      <c r="C819" s="98"/>
      <c r="D819" s="98"/>
      <c r="E819" s="276"/>
    </row>
    <row r="820" spans="1:5" ht="16">
      <c r="A820" s="129"/>
      <c r="B820" s="274"/>
      <c r="C820" s="98"/>
      <c r="D820" s="98"/>
      <c r="E820" s="276"/>
    </row>
    <row r="821" spans="1:5" ht="16">
      <c r="A821" s="129"/>
      <c r="B821" s="274"/>
      <c r="C821" s="98"/>
      <c r="D821" s="98"/>
      <c r="E821" s="276"/>
    </row>
    <row r="822" spans="1:5" ht="16">
      <c r="A822" s="129"/>
      <c r="B822" s="274"/>
      <c r="C822" s="98"/>
      <c r="D822" s="98"/>
      <c r="E822" s="276"/>
    </row>
    <row r="823" spans="1:5" ht="16">
      <c r="A823" s="129"/>
      <c r="B823" s="274"/>
      <c r="C823" s="98"/>
      <c r="D823" s="98"/>
      <c r="E823" s="276"/>
    </row>
    <row r="824" spans="1:5" ht="16">
      <c r="A824" s="129"/>
      <c r="B824" s="274"/>
      <c r="C824" s="98"/>
      <c r="D824" s="98"/>
      <c r="E824" s="276"/>
    </row>
    <row r="825" spans="1:5" ht="16">
      <c r="A825" s="129"/>
      <c r="B825" s="274"/>
      <c r="C825" s="98"/>
      <c r="D825" s="98"/>
      <c r="E825" s="276"/>
    </row>
    <row r="826" spans="1:5" ht="16">
      <c r="A826" s="129"/>
      <c r="B826" s="274"/>
      <c r="C826" s="98"/>
      <c r="D826" s="98"/>
      <c r="E826" s="276"/>
    </row>
    <row r="827" spans="1:5" ht="16">
      <c r="A827" s="129"/>
      <c r="B827" s="274"/>
      <c r="C827" s="98"/>
      <c r="D827" s="98"/>
      <c r="E827" s="276"/>
    </row>
    <row r="828" spans="1:5" ht="16">
      <c r="A828" s="129"/>
      <c r="B828" s="274"/>
      <c r="C828" s="98"/>
      <c r="D828" s="98"/>
      <c r="E828" s="276"/>
    </row>
    <row r="829" spans="1:5" ht="16">
      <c r="A829" s="129"/>
      <c r="B829" s="274"/>
      <c r="C829" s="98"/>
      <c r="D829" s="98"/>
      <c r="E829" s="276"/>
    </row>
    <row r="830" spans="1:5" ht="16">
      <c r="A830" s="129"/>
      <c r="B830" s="274"/>
      <c r="C830" s="98"/>
      <c r="D830" s="98"/>
      <c r="E830" s="276"/>
    </row>
    <row r="831" spans="1:5" ht="16">
      <c r="A831" s="129"/>
      <c r="B831" s="274"/>
      <c r="C831" s="98"/>
      <c r="D831" s="98"/>
      <c r="E831" s="276"/>
    </row>
    <row r="832" spans="1:5" ht="16">
      <c r="A832" s="129"/>
      <c r="B832" s="274"/>
      <c r="C832" s="98"/>
      <c r="D832" s="98"/>
      <c r="E832" s="276"/>
    </row>
    <row r="833" spans="1:5" ht="16">
      <c r="A833" s="129"/>
      <c r="B833" s="274"/>
      <c r="C833" s="98"/>
      <c r="D833" s="98"/>
      <c r="E833" s="276"/>
    </row>
    <row r="834" spans="1:5" ht="16">
      <c r="A834" s="129"/>
      <c r="B834" s="274"/>
      <c r="C834" s="98"/>
      <c r="D834" s="98"/>
      <c r="E834" s="276"/>
    </row>
    <row r="835" spans="1:5" ht="16">
      <c r="A835" s="129"/>
      <c r="B835" s="274"/>
      <c r="C835" s="98"/>
      <c r="D835" s="98"/>
      <c r="E835" s="276"/>
    </row>
    <row r="836" spans="1:5" ht="16">
      <c r="A836" s="129"/>
      <c r="B836" s="274"/>
      <c r="C836" s="98"/>
      <c r="D836" s="98"/>
      <c r="E836" s="276"/>
    </row>
    <row r="837" spans="1:5" ht="16">
      <c r="A837" s="129"/>
      <c r="B837" s="274"/>
      <c r="C837" s="98"/>
      <c r="D837" s="98"/>
      <c r="E837" s="276"/>
    </row>
    <row r="838" spans="1:5" ht="16">
      <c r="A838" s="129"/>
      <c r="B838" s="274"/>
      <c r="C838" s="98"/>
      <c r="D838" s="98"/>
      <c r="E838" s="276"/>
    </row>
    <row r="839" spans="1:5" ht="16">
      <c r="A839" s="129"/>
      <c r="B839" s="274"/>
      <c r="C839" s="98"/>
      <c r="D839" s="98"/>
      <c r="E839" s="276"/>
    </row>
    <row r="840" spans="1:5" ht="16">
      <c r="A840" s="129"/>
      <c r="B840" s="274"/>
      <c r="C840" s="98"/>
      <c r="D840" s="98"/>
      <c r="E840" s="276"/>
    </row>
    <row r="841" spans="1:5" ht="16">
      <c r="A841" s="129"/>
      <c r="B841" s="274"/>
      <c r="C841" s="98"/>
      <c r="D841" s="98"/>
      <c r="E841" s="276"/>
    </row>
    <row r="842" spans="1:5" ht="16">
      <c r="A842" s="129"/>
      <c r="B842" s="274"/>
      <c r="C842" s="98"/>
      <c r="D842" s="98"/>
      <c r="E842" s="276"/>
    </row>
    <row r="843" spans="1:5" ht="16">
      <c r="A843" s="129"/>
      <c r="B843" s="274"/>
      <c r="C843" s="98"/>
      <c r="D843" s="98"/>
      <c r="E843" s="276"/>
    </row>
    <row r="844" spans="1:5" ht="16">
      <c r="A844" s="129"/>
      <c r="B844" s="274"/>
      <c r="C844" s="98"/>
      <c r="D844" s="98"/>
      <c r="E844" s="276"/>
    </row>
    <row r="845" spans="1:5" ht="16">
      <c r="A845" s="129"/>
      <c r="B845" s="274"/>
      <c r="C845" s="98"/>
      <c r="D845" s="98"/>
      <c r="E845" s="276"/>
    </row>
    <row r="846" spans="1:5" ht="16">
      <c r="A846" s="129"/>
      <c r="B846" s="274"/>
      <c r="C846" s="98"/>
      <c r="D846" s="98"/>
      <c r="E846" s="276"/>
    </row>
    <row r="847" spans="1:5" ht="16">
      <c r="A847" s="129"/>
      <c r="B847" s="274"/>
      <c r="C847" s="98"/>
      <c r="D847" s="98"/>
      <c r="E847" s="276"/>
    </row>
    <row r="848" spans="1:5" ht="16">
      <c r="A848" s="129"/>
      <c r="B848" s="274"/>
      <c r="C848" s="98"/>
      <c r="D848" s="98"/>
      <c r="E848" s="276"/>
    </row>
    <row r="849" spans="1:5" ht="16">
      <c r="A849" s="129"/>
      <c r="B849" s="274"/>
      <c r="C849" s="98"/>
      <c r="D849" s="98"/>
      <c r="E849" s="276"/>
    </row>
    <row r="850" spans="1:5" ht="16">
      <c r="A850" s="129"/>
      <c r="B850" s="274"/>
      <c r="C850" s="98"/>
      <c r="D850" s="98"/>
      <c r="E850" s="276"/>
    </row>
    <row r="851" spans="1:5" ht="16">
      <c r="A851" s="129"/>
      <c r="B851" s="274"/>
      <c r="C851" s="98"/>
      <c r="D851" s="98"/>
      <c r="E851" s="276"/>
    </row>
    <row r="852" spans="1:5" ht="16">
      <c r="A852" s="129"/>
      <c r="B852" s="274"/>
      <c r="C852" s="98"/>
      <c r="D852" s="98"/>
      <c r="E852" s="276"/>
    </row>
    <row r="853" spans="1:5" ht="16">
      <c r="A853" s="129"/>
      <c r="B853" s="274"/>
      <c r="C853" s="98"/>
      <c r="D853" s="98"/>
      <c r="E853" s="276"/>
    </row>
    <row r="854" spans="1:5" ht="16">
      <c r="A854" s="129"/>
      <c r="B854" s="274"/>
      <c r="C854" s="98"/>
      <c r="D854" s="98"/>
      <c r="E854" s="276"/>
    </row>
    <row r="855" spans="1:5" ht="16">
      <c r="A855" s="129"/>
      <c r="B855" s="274"/>
      <c r="C855" s="98"/>
      <c r="D855" s="98"/>
      <c r="E855" s="276"/>
    </row>
    <row r="856" spans="1:5" ht="16">
      <c r="A856" s="129"/>
      <c r="B856" s="274"/>
      <c r="C856" s="98"/>
      <c r="D856" s="98"/>
      <c r="E856" s="276"/>
    </row>
    <row r="857" spans="1:5" ht="16">
      <c r="A857" s="129"/>
      <c r="B857" s="274"/>
      <c r="C857" s="98"/>
      <c r="D857" s="98"/>
      <c r="E857" s="276"/>
    </row>
    <row r="858" spans="1:5" ht="16">
      <c r="A858" s="129"/>
      <c r="B858" s="274"/>
      <c r="C858" s="98"/>
      <c r="D858" s="98"/>
      <c r="E858" s="276"/>
    </row>
    <row r="859" spans="1:5" ht="16">
      <c r="A859" s="129"/>
      <c r="B859" s="274"/>
      <c r="C859" s="98"/>
      <c r="D859" s="98"/>
      <c r="E859" s="276"/>
    </row>
    <row r="860" spans="1:5" ht="16">
      <c r="A860" s="129"/>
      <c r="B860" s="274"/>
      <c r="C860" s="98"/>
      <c r="D860" s="98"/>
      <c r="E860" s="276"/>
    </row>
    <row r="861" spans="1:5" ht="16">
      <c r="A861" s="129"/>
      <c r="B861" s="274"/>
      <c r="C861" s="98"/>
      <c r="D861" s="98"/>
      <c r="E861" s="276"/>
    </row>
    <row r="862" spans="1:5" ht="16">
      <c r="A862" s="129"/>
      <c r="B862" s="274"/>
      <c r="C862" s="98"/>
      <c r="D862" s="98"/>
      <c r="E862" s="276"/>
    </row>
    <row r="863" spans="1:5" ht="16">
      <c r="A863" s="129"/>
      <c r="B863" s="274"/>
      <c r="C863" s="98"/>
      <c r="D863" s="98"/>
      <c r="E863" s="276"/>
    </row>
    <row r="864" spans="1:5" ht="16">
      <c r="A864" s="129"/>
      <c r="B864" s="274"/>
      <c r="C864" s="98"/>
      <c r="D864" s="98"/>
      <c r="E864" s="276"/>
    </row>
    <row r="865" spans="1:5" ht="16">
      <c r="A865" s="129"/>
      <c r="B865" s="274"/>
      <c r="C865" s="98"/>
      <c r="D865" s="98"/>
      <c r="E865" s="276"/>
    </row>
    <row r="866" spans="1:5" ht="16">
      <c r="A866" s="129"/>
      <c r="B866" s="274"/>
      <c r="C866" s="98"/>
      <c r="D866" s="98"/>
      <c r="E866" s="276"/>
    </row>
    <row r="867" spans="1:5" ht="16">
      <c r="A867" s="129"/>
      <c r="B867" s="274"/>
      <c r="C867" s="98"/>
      <c r="D867" s="98"/>
      <c r="E867" s="276"/>
    </row>
    <row r="868" spans="1:5" ht="16">
      <c r="A868" s="129"/>
      <c r="B868" s="274"/>
      <c r="C868" s="98"/>
      <c r="D868" s="98"/>
      <c r="E868" s="276"/>
    </row>
    <row r="869" spans="1:5" ht="16">
      <c r="A869" s="129"/>
      <c r="B869" s="274"/>
      <c r="C869" s="98"/>
      <c r="D869" s="98"/>
      <c r="E869" s="276"/>
    </row>
    <row r="870" spans="1:5" ht="16">
      <c r="A870" s="129"/>
      <c r="B870" s="274"/>
      <c r="C870" s="98"/>
      <c r="D870" s="98"/>
      <c r="E870" s="276"/>
    </row>
    <row r="871" spans="1:5" ht="16">
      <c r="A871" s="129"/>
      <c r="B871" s="274"/>
      <c r="C871" s="98"/>
      <c r="D871" s="98"/>
      <c r="E871" s="276"/>
    </row>
    <row r="872" spans="1:5" ht="16">
      <c r="A872" s="129"/>
      <c r="B872" s="274"/>
      <c r="C872" s="98"/>
      <c r="D872" s="98"/>
      <c r="E872" s="276"/>
    </row>
    <row r="873" spans="1:5" ht="16">
      <c r="A873" s="129"/>
      <c r="B873" s="274"/>
      <c r="C873" s="98"/>
      <c r="D873" s="98"/>
      <c r="E873" s="276"/>
    </row>
    <row r="874" spans="1:5" ht="16">
      <c r="A874" s="129"/>
      <c r="B874" s="274"/>
      <c r="C874" s="98"/>
      <c r="D874" s="98"/>
      <c r="E874" s="276"/>
    </row>
    <row r="875" spans="1:5" ht="16">
      <c r="A875" s="129"/>
      <c r="B875" s="274"/>
      <c r="C875" s="98"/>
      <c r="D875" s="98"/>
      <c r="E875" s="276"/>
    </row>
    <row r="876" spans="1:5" ht="16">
      <c r="A876" s="129"/>
      <c r="B876" s="274"/>
      <c r="C876" s="98"/>
      <c r="D876" s="98"/>
      <c r="E876" s="276"/>
    </row>
    <row r="877" spans="1:5" ht="16">
      <c r="A877" s="129"/>
      <c r="B877" s="274"/>
      <c r="C877" s="98"/>
      <c r="D877" s="98"/>
      <c r="E877" s="276"/>
    </row>
    <row r="878" spans="1:5" ht="16">
      <c r="A878" s="129"/>
      <c r="B878" s="274"/>
      <c r="C878" s="98"/>
      <c r="D878" s="98"/>
      <c r="E878" s="276"/>
    </row>
    <row r="879" spans="1:5" ht="16">
      <c r="A879" s="129"/>
      <c r="B879" s="274"/>
      <c r="C879" s="98"/>
      <c r="D879" s="98"/>
      <c r="E879" s="276"/>
    </row>
    <row r="880" spans="1:5" ht="16">
      <c r="A880" s="129"/>
      <c r="B880" s="274"/>
      <c r="C880" s="98"/>
      <c r="D880" s="98"/>
      <c r="E880" s="276"/>
    </row>
    <row r="881" spans="1:5" ht="16">
      <c r="A881" s="129"/>
      <c r="B881" s="274"/>
      <c r="C881" s="98"/>
      <c r="D881" s="98"/>
      <c r="E881" s="276"/>
    </row>
    <row r="882" spans="1:5" ht="16">
      <c r="A882" s="129"/>
      <c r="B882" s="274"/>
      <c r="C882" s="98"/>
      <c r="D882" s="98"/>
      <c r="E882" s="276"/>
    </row>
    <row r="883" spans="1:5" ht="16">
      <c r="A883" s="129"/>
      <c r="B883" s="274"/>
      <c r="C883" s="98"/>
      <c r="D883" s="98"/>
      <c r="E883" s="276"/>
    </row>
    <row r="884" spans="1:5" ht="16">
      <c r="A884" s="129"/>
      <c r="B884" s="274"/>
      <c r="C884" s="98"/>
      <c r="D884" s="98"/>
      <c r="E884" s="276"/>
    </row>
    <row r="885" spans="1:5" ht="16">
      <c r="A885" s="129"/>
      <c r="B885" s="274"/>
      <c r="C885" s="98"/>
      <c r="D885" s="98"/>
      <c r="E885" s="276"/>
    </row>
    <row r="886" spans="1:5" ht="16">
      <c r="A886" s="129"/>
      <c r="B886" s="274"/>
      <c r="C886" s="98"/>
      <c r="D886" s="98"/>
      <c r="E886" s="276"/>
    </row>
    <row r="887" spans="1:5" ht="16">
      <c r="A887" s="129"/>
      <c r="B887" s="274"/>
      <c r="C887" s="98"/>
      <c r="D887" s="98"/>
      <c r="E887" s="276"/>
    </row>
    <row r="888" spans="1:5" ht="16">
      <c r="A888" s="129"/>
      <c r="B888" s="274"/>
      <c r="C888" s="98"/>
      <c r="D888" s="98"/>
      <c r="E888" s="276"/>
    </row>
    <row r="889" spans="1:5" ht="16">
      <c r="A889" s="129"/>
      <c r="B889" s="274"/>
      <c r="C889" s="98"/>
      <c r="D889" s="98"/>
      <c r="E889" s="276"/>
    </row>
    <row r="890" spans="1:5" ht="16">
      <c r="A890" s="129"/>
      <c r="B890" s="274"/>
      <c r="C890" s="98"/>
      <c r="D890" s="98"/>
      <c r="E890" s="276"/>
    </row>
    <row r="891" spans="1:5" ht="16">
      <c r="A891" s="129"/>
      <c r="B891" s="274"/>
      <c r="C891" s="98"/>
      <c r="D891" s="98"/>
      <c r="E891" s="276"/>
    </row>
    <row r="892" spans="1:5" ht="16">
      <c r="A892" s="129"/>
      <c r="B892" s="274"/>
      <c r="C892" s="98"/>
      <c r="D892" s="98"/>
      <c r="E892" s="276"/>
    </row>
    <row r="893" spans="1:5" ht="16">
      <c r="A893" s="129"/>
      <c r="B893" s="274"/>
      <c r="C893" s="98"/>
      <c r="D893" s="98"/>
      <c r="E893" s="276"/>
    </row>
    <row r="894" spans="1:5" ht="16">
      <c r="A894" s="129"/>
      <c r="B894" s="274"/>
      <c r="C894" s="98"/>
      <c r="D894" s="98"/>
      <c r="E894" s="276"/>
    </row>
    <row r="895" spans="1:5" ht="16">
      <c r="A895" s="129"/>
      <c r="B895" s="274"/>
      <c r="C895" s="98"/>
      <c r="D895" s="98"/>
      <c r="E895" s="276"/>
    </row>
    <row r="896" spans="1:5" ht="16">
      <c r="A896" s="129"/>
      <c r="B896" s="274"/>
      <c r="C896" s="98"/>
      <c r="D896" s="98"/>
      <c r="E896" s="276"/>
    </row>
    <row r="897" spans="1:5" ht="16">
      <c r="A897" s="129"/>
      <c r="B897" s="274"/>
      <c r="C897" s="98"/>
      <c r="D897" s="98"/>
      <c r="E897" s="276"/>
    </row>
    <row r="898" spans="1:5" ht="16">
      <c r="A898" s="129"/>
      <c r="B898" s="274"/>
      <c r="C898" s="98"/>
      <c r="D898" s="98"/>
      <c r="E898" s="276"/>
    </row>
    <row r="899" spans="1:5" ht="16">
      <c r="A899" s="129"/>
      <c r="B899" s="274"/>
      <c r="C899" s="98"/>
      <c r="D899" s="98"/>
      <c r="E899" s="276"/>
    </row>
    <row r="900" spans="1:5" ht="16">
      <c r="A900" s="129"/>
      <c r="B900" s="274"/>
      <c r="C900" s="98"/>
      <c r="D900" s="98"/>
      <c r="E900" s="276"/>
    </row>
    <row r="901" spans="1:5" ht="16">
      <c r="A901" s="129"/>
      <c r="B901" s="274"/>
      <c r="C901" s="98"/>
      <c r="D901" s="98"/>
      <c r="E901" s="276"/>
    </row>
    <row r="902" spans="1:5" ht="16">
      <c r="A902" s="129"/>
      <c r="B902" s="274"/>
      <c r="C902" s="98"/>
      <c r="D902" s="98"/>
      <c r="E902" s="276"/>
    </row>
    <row r="903" spans="1:5" ht="16">
      <c r="A903" s="129"/>
      <c r="B903" s="274"/>
      <c r="C903" s="98"/>
      <c r="D903" s="98"/>
      <c r="E903" s="276"/>
    </row>
    <row r="904" spans="1:5" ht="16">
      <c r="A904" s="129"/>
      <c r="B904" s="274"/>
      <c r="C904" s="98"/>
      <c r="D904" s="98"/>
      <c r="E904" s="276"/>
    </row>
    <row r="905" spans="1:5" ht="16">
      <c r="A905" s="129"/>
      <c r="B905" s="274"/>
      <c r="C905" s="98"/>
      <c r="D905" s="98"/>
      <c r="E905" s="276"/>
    </row>
    <row r="906" spans="1:5" ht="16">
      <c r="A906" s="129"/>
      <c r="B906" s="274"/>
      <c r="C906" s="98"/>
      <c r="D906" s="98"/>
      <c r="E906" s="276"/>
    </row>
    <row r="907" spans="1:5" ht="16">
      <c r="A907" s="129"/>
      <c r="B907" s="274"/>
      <c r="C907" s="98"/>
      <c r="D907" s="98"/>
      <c r="E907" s="276"/>
    </row>
    <row r="908" spans="1:5" ht="16">
      <c r="A908" s="129"/>
      <c r="B908" s="274"/>
      <c r="C908" s="98"/>
      <c r="D908" s="98"/>
      <c r="E908" s="276"/>
    </row>
    <row r="909" spans="1:5" ht="16">
      <c r="A909" s="129"/>
      <c r="B909" s="274"/>
      <c r="C909" s="98"/>
      <c r="D909" s="98"/>
      <c r="E909" s="276"/>
    </row>
    <row r="910" spans="1:5" ht="16">
      <c r="A910" s="129"/>
      <c r="B910" s="274"/>
      <c r="C910" s="98"/>
      <c r="D910" s="98"/>
      <c r="E910" s="276"/>
    </row>
    <row r="911" spans="1:5" ht="16">
      <c r="A911" s="129"/>
      <c r="B911" s="274"/>
      <c r="C911" s="98"/>
      <c r="D911" s="98"/>
      <c r="E911" s="276"/>
    </row>
    <row r="912" spans="1:5" ht="16">
      <c r="A912" s="129"/>
      <c r="B912" s="274"/>
      <c r="C912" s="98"/>
      <c r="D912" s="98"/>
      <c r="E912" s="276"/>
    </row>
    <row r="913" spans="1:5" ht="16">
      <c r="A913" s="129"/>
      <c r="B913" s="274"/>
      <c r="C913" s="98"/>
      <c r="D913" s="98"/>
      <c r="E913" s="276"/>
    </row>
    <row r="914" spans="1:5" ht="16">
      <c r="A914" s="129"/>
      <c r="B914" s="274"/>
      <c r="C914" s="98"/>
      <c r="D914" s="98"/>
      <c r="E914" s="276"/>
    </row>
    <row r="915" spans="1:5" ht="16">
      <c r="A915" s="129"/>
      <c r="B915" s="274"/>
      <c r="C915" s="98"/>
      <c r="D915" s="98"/>
      <c r="E915" s="276"/>
    </row>
    <row r="916" spans="1:5" ht="16">
      <c r="A916" s="129"/>
      <c r="B916" s="274"/>
      <c r="C916" s="98"/>
      <c r="D916" s="98"/>
      <c r="E916" s="276"/>
    </row>
    <row r="917" spans="1:5" ht="16">
      <c r="A917" s="129"/>
      <c r="B917" s="274"/>
      <c r="C917" s="98"/>
      <c r="D917" s="98"/>
      <c r="E917" s="276"/>
    </row>
    <row r="918" spans="1:5" ht="16">
      <c r="A918" s="129"/>
      <c r="B918" s="274"/>
      <c r="C918" s="98"/>
      <c r="D918" s="98"/>
      <c r="E918" s="276"/>
    </row>
    <row r="919" spans="1:5" ht="16">
      <c r="A919" s="129"/>
      <c r="B919" s="274"/>
      <c r="C919" s="98"/>
      <c r="D919" s="98"/>
      <c r="E919" s="276"/>
    </row>
    <row r="920" spans="1:5" ht="16">
      <c r="A920" s="129"/>
      <c r="B920" s="274"/>
      <c r="C920" s="98"/>
      <c r="D920" s="98"/>
      <c r="E920" s="276"/>
    </row>
    <row r="921" spans="1:5" ht="16">
      <c r="A921" s="129"/>
      <c r="B921" s="274"/>
      <c r="C921" s="98"/>
      <c r="D921" s="98"/>
      <c r="E921" s="276"/>
    </row>
    <row r="922" spans="1:5" ht="16">
      <c r="A922" s="129"/>
      <c r="B922" s="274"/>
      <c r="C922" s="98"/>
      <c r="D922" s="98"/>
      <c r="E922" s="276"/>
    </row>
    <row r="923" spans="1:5" ht="16">
      <c r="A923" s="129"/>
      <c r="B923" s="274"/>
      <c r="C923" s="98"/>
      <c r="D923" s="98"/>
      <c r="E923" s="276"/>
    </row>
    <row r="924" spans="1:5" ht="16">
      <c r="A924" s="129"/>
      <c r="B924" s="274"/>
      <c r="C924" s="98"/>
      <c r="D924" s="98"/>
      <c r="E924" s="276"/>
    </row>
    <row r="925" spans="1:5" ht="16">
      <c r="A925" s="129"/>
      <c r="B925" s="274"/>
      <c r="C925" s="98"/>
      <c r="D925" s="98"/>
      <c r="E925" s="276"/>
    </row>
    <row r="926" spans="1:5" ht="16">
      <c r="A926" s="129"/>
      <c r="B926" s="274"/>
      <c r="C926" s="98"/>
      <c r="D926" s="98"/>
      <c r="E926" s="276"/>
    </row>
    <row r="927" spans="1:5" ht="16">
      <c r="A927" s="129"/>
      <c r="B927" s="274"/>
      <c r="C927" s="98"/>
      <c r="D927" s="98"/>
      <c r="E927" s="276"/>
    </row>
    <row r="928" spans="1:5" ht="16">
      <c r="A928" s="129"/>
      <c r="B928" s="274"/>
      <c r="C928" s="98"/>
      <c r="D928" s="98"/>
      <c r="E928" s="276"/>
    </row>
    <row r="929" spans="1:5" ht="16">
      <c r="A929" s="129"/>
      <c r="B929" s="274"/>
      <c r="C929" s="98"/>
      <c r="D929" s="98"/>
      <c r="E929" s="276"/>
    </row>
    <row r="930" spans="1:5" ht="16">
      <c r="A930" s="129"/>
      <c r="B930" s="274"/>
      <c r="C930" s="98"/>
      <c r="D930" s="98"/>
      <c r="E930" s="276"/>
    </row>
    <row r="931" spans="1:5" ht="16">
      <c r="A931" s="129"/>
      <c r="B931" s="274"/>
      <c r="C931" s="98"/>
      <c r="D931" s="98"/>
      <c r="E931" s="276"/>
    </row>
    <row r="932" spans="1:5" ht="16">
      <c r="A932" s="129"/>
      <c r="B932" s="274"/>
      <c r="C932" s="98"/>
      <c r="D932" s="98"/>
      <c r="E932" s="276"/>
    </row>
    <row r="933" spans="1:5" ht="16">
      <c r="A933" s="129"/>
      <c r="B933" s="274"/>
      <c r="C933" s="98"/>
      <c r="D933" s="98"/>
      <c r="E933" s="276"/>
    </row>
    <row r="934" spans="1:5" ht="16">
      <c r="A934" s="129"/>
      <c r="B934" s="274"/>
      <c r="C934" s="98"/>
      <c r="D934" s="98"/>
      <c r="E934" s="276"/>
    </row>
    <row r="935" spans="1:5" ht="16">
      <c r="A935" s="129"/>
      <c r="B935" s="274"/>
      <c r="C935" s="98"/>
      <c r="D935" s="98"/>
      <c r="E935" s="276"/>
    </row>
    <row r="936" spans="1:5" ht="16">
      <c r="A936" s="129"/>
      <c r="B936" s="274"/>
      <c r="C936" s="98"/>
      <c r="D936" s="98"/>
      <c r="E936" s="276"/>
    </row>
    <row r="937" spans="1:5" ht="16">
      <c r="A937" s="129"/>
      <c r="B937" s="274"/>
      <c r="C937" s="98"/>
      <c r="D937" s="98"/>
      <c r="E937" s="276"/>
    </row>
    <row r="938" spans="1:5" ht="16">
      <c r="A938" s="129"/>
      <c r="B938" s="274"/>
      <c r="C938" s="98"/>
      <c r="D938" s="98"/>
      <c r="E938" s="276"/>
    </row>
    <row r="939" spans="1:5" ht="16">
      <c r="A939" s="129"/>
      <c r="B939" s="274"/>
      <c r="C939" s="98"/>
      <c r="D939" s="98"/>
      <c r="E939" s="276"/>
    </row>
    <row r="940" spans="1:5" ht="16">
      <c r="A940" s="129"/>
      <c r="B940" s="274"/>
      <c r="C940" s="98"/>
      <c r="D940" s="98"/>
      <c r="E940" s="276"/>
    </row>
    <row r="941" spans="1:5" ht="16">
      <c r="A941" s="129"/>
      <c r="B941" s="274"/>
      <c r="C941" s="98"/>
      <c r="D941" s="98"/>
      <c r="E941" s="276"/>
    </row>
    <row r="942" spans="1:5" ht="16">
      <c r="A942" s="129"/>
      <c r="B942" s="274"/>
      <c r="C942" s="98"/>
      <c r="D942" s="98"/>
      <c r="E942" s="276"/>
    </row>
    <row r="943" spans="1:5" ht="16">
      <c r="A943" s="129"/>
      <c r="B943" s="274"/>
      <c r="C943" s="98"/>
      <c r="D943" s="98"/>
      <c r="E943" s="276"/>
    </row>
    <row r="944" spans="1:5" ht="16">
      <c r="A944" s="129"/>
      <c r="B944" s="274"/>
      <c r="C944" s="98"/>
      <c r="D944" s="98"/>
      <c r="E944" s="276"/>
    </row>
    <row r="945" spans="1:5" ht="16">
      <c r="A945" s="129"/>
      <c r="B945" s="274"/>
      <c r="C945" s="98"/>
      <c r="D945" s="98"/>
      <c r="E945" s="276"/>
    </row>
    <row r="946" spans="1:5" ht="16">
      <c r="A946" s="129"/>
      <c r="B946" s="274"/>
      <c r="C946" s="98"/>
      <c r="D946" s="98"/>
      <c r="E946" s="276"/>
    </row>
    <row r="947" spans="1:5" ht="16">
      <c r="A947" s="129"/>
      <c r="B947" s="274"/>
      <c r="C947" s="98"/>
      <c r="D947" s="98"/>
      <c r="E947" s="276"/>
    </row>
    <row r="948" spans="1:5" ht="16">
      <c r="A948" s="129"/>
      <c r="B948" s="274"/>
      <c r="C948" s="98"/>
      <c r="D948" s="98"/>
      <c r="E948" s="276"/>
    </row>
    <row r="949" spans="1:5" ht="16">
      <c r="A949" s="129"/>
      <c r="B949" s="274"/>
      <c r="C949" s="98"/>
      <c r="D949" s="98"/>
      <c r="E949" s="276"/>
    </row>
    <row r="950" spans="1:5" ht="16">
      <c r="A950" s="129"/>
      <c r="B950" s="274"/>
      <c r="C950" s="98"/>
      <c r="D950" s="98"/>
      <c r="E950" s="276"/>
    </row>
    <row r="951" spans="1:5" ht="16">
      <c r="A951" s="129"/>
      <c r="B951" s="274"/>
      <c r="C951" s="98"/>
      <c r="D951" s="98"/>
      <c r="E951" s="276"/>
    </row>
    <row r="952" spans="1:5" ht="16">
      <c r="A952" s="129"/>
      <c r="B952" s="274"/>
      <c r="C952" s="98"/>
      <c r="D952" s="98"/>
      <c r="E952" s="276"/>
    </row>
    <row r="953" spans="1:5" ht="16">
      <c r="A953" s="129"/>
      <c r="B953" s="274"/>
      <c r="C953" s="98"/>
      <c r="D953" s="98"/>
      <c r="E953" s="276"/>
    </row>
    <row r="954" spans="1:5" ht="16">
      <c r="A954" s="129"/>
      <c r="B954" s="274"/>
      <c r="C954" s="98"/>
      <c r="D954" s="98"/>
      <c r="E954" s="276"/>
    </row>
    <row r="955" spans="1:5" ht="16">
      <c r="A955" s="129"/>
      <c r="B955" s="274"/>
      <c r="C955" s="98"/>
      <c r="D955" s="98"/>
      <c r="E955" s="276"/>
    </row>
    <row r="956" spans="1:5" ht="16">
      <c r="A956" s="129"/>
      <c r="B956" s="274"/>
      <c r="C956" s="98"/>
      <c r="D956" s="98"/>
      <c r="E956" s="276"/>
    </row>
    <row r="957" spans="1:5" ht="16">
      <c r="A957" s="129"/>
      <c r="B957" s="274"/>
      <c r="C957" s="98"/>
      <c r="D957" s="98"/>
      <c r="E957" s="276"/>
    </row>
    <row r="958" spans="1:5" ht="16">
      <c r="A958" s="129"/>
      <c r="B958" s="274"/>
      <c r="C958" s="98"/>
      <c r="D958" s="98"/>
      <c r="E958" s="276"/>
    </row>
    <row r="959" spans="1:5" ht="16">
      <c r="A959" s="129"/>
      <c r="B959" s="274"/>
      <c r="C959" s="98"/>
      <c r="D959" s="98"/>
      <c r="E959" s="276"/>
    </row>
    <row r="960" spans="1:5" ht="16">
      <c r="A960" s="129"/>
      <c r="B960" s="274"/>
      <c r="C960" s="98"/>
      <c r="D960" s="98"/>
      <c r="E960" s="276"/>
    </row>
    <row r="961" spans="1:5" ht="16">
      <c r="A961" s="129"/>
      <c r="B961" s="274"/>
      <c r="C961" s="98"/>
      <c r="D961" s="98"/>
      <c r="E961" s="276"/>
    </row>
    <row r="962" spans="1:5" ht="16">
      <c r="A962" s="129"/>
      <c r="B962" s="274"/>
      <c r="C962" s="98"/>
      <c r="D962" s="98"/>
      <c r="E962" s="276"/>
    </row>
    <row r="963" spans="1:5" ht="16">
      <c r="A963" s="129"/>
      <c r="B963" s="274"/>
      <c r="C963" s="98"/>
      <c r="D963" s="98"/>
      <c r="E963" s="276"/>
    </row>
    <row r="964" spans="1:5" ht="16">
      <c r="A964" s="129"/>
      <c r="B964" s="274"/>
      <c r="C964" s="98"/>
      <c r="D964" s="98"/>
      <c r="E964" s="276"/>
    </row>
    <row r="965" spans="1:5" ht="16">
      <c r="A965" s="129"/>
      <c r="B965" s="274"/>
      <c r="C965" s="98"/>
      <c r="D965" s="98"/>
      <c r="E965" s="276"/>
    </row>
    <row r="966" spans="1:5" ht="16">
      <c r="A966" s="129"/>
      <c r="B966" s="274"/>
      <c r="C966" s="98"/>
      <c r="D966" s="98"/>
      <c r="E966" s="276"/>
    </row>
    <row r="967" spans="1:5" ht="16">
      <c r="A967" s="129"/>
      <c r="B967" s="274"/>
      <c r="C967" s="98"/>
      <c r="D967" s="98"/>
      <c r="E967" s="276"/>
    </row>
    <row r="968" spans="1:5" ht="16">
      <c r="A968" s="129"/>
      <c r="B968" s="274"/>
      <c r="C968" s="98"/>
      <c r="D968" s="98"/>
      <c r="E968" s="276"/>
    </row>
    <row r="969" spans="1:5" ht="16">
      <c r="A969" s="129"/>
      <c r="B969" s="274"/>
      <c r="C969" s="98"/>
      <c r="D969" s="98"/>
      <c r="E969" s="276"/>
    </row>
    <row r="970" spans="1:5" ht="16">
      <c r="A970" s="129"/>
      <c r="B970" s="274"/>
      <c r="C970" s="98"/>
      <c r="D970" s="98"/>
      <c r="E970" s="276"/>
    </row>
    <row r="971" spans="1:5" ht="16">
      <c r="A971" s="129"/>
      <c r="B971" s="274"/>
      <c r="C971" s="98"/>
      <c r="D971" s="98"/>
      <c r="E971" s="276"/>
    </row>
    <row r="972" spans="1:5" ht="16">
      <c r="A972" s="129"/>
      <c r="B972" s="274"/>
      <c r="C972" s="98"/>
      <c r="D972" s="98"/>
      <c r="E972" s="276"/>
    </row>
    <row r="973" spans="1:5" ht="16">
      <c r="A973" s="129"/>
      <c r="B973" s="274"/>
      <c r="C973" s="98"/>
      <c r="D973" s="98"/>
      <c r="E973" s="276"/>
    </row>
    <row r="974" spans="1:5" ht="16">
      <c r="A974" s="129"/>
      <c r="B974" s="274"/>
      <c r="C974" s="98"/>
      <c r="D974" s="98"/>
      <c r="E974" s="276"/>
    </row>
    <row r="975" spans="1:5" ht="16">
      <c r="A975" s="129"/>
      <c r="B975" s="274"/>
      <c r="C975" s="98"/>
      <c r="D975" s="98"/>
      <c r="E975" s="276"/>
    </row>
    <row r="976" spans="1:5" ht="16">
      <c r="A976" s="129"/>
      <c r="B976" s="274"/>
      <c r="C976" s="98"/>
      <c r="D976" s="98"/>
      <c r="E976" s="276"/>
    </row>
    <row r="977" spans="1:5" ht="16">
      <c r="A977" s="129"/>
      <c r="B977" s="274"/>
      <c r="C977" s="98"/>
      <c r="D977" s="98"/>
      <c r="E977" s="276"/>
    </row>
    <row r="978" spans="1:5" ht="16">
      <c r="A978" s="129"/>
      <c r="B978" s="274"/>
      <c r="C978" s="98"/>
      <c r="D978" s="98"/>
      <c r="E978" s="276"/>
    </row>
    <row r="979" spans="1:5" ht="16">
      <c r="A979" s="129"/>
      <c r="B979" s="274"/>
      <c r="C979" s="98"/>
      <c r="D979" s="98"/>
      <c r="E979" s="276"/>
    </row>
    <row r="980" spans="1:5" ht="16">
      <c r="A980" s="129"/>
      <c r="B980" s="274"/>
      <c r="C980" s="98"/>
      <c r="D980" s="98"/>
      <c r="E980" s="276"/>
    </row>
    <row r="981" spans="1:5" ht="16">
      <c r="A981" s="129"/>
      <c r="B981" s="274"/>
      <c r="C981" s="98"/>
      <c r="D981" s="98"/>
      <c r="E981" s="276"/>
    </row>
    <row r="982" spans="1:5" ht="16">
      <c r="A982" s="129"/>
      <c r="B982" s="274"/>
      <c r="C982" s="98"/>
      <c r="D982" s="98"/>
      <c r="E982" s="276"/>
    </row>
    <row r="983" spans="1:5" ht="16">
      <c r="A983" s="129"/>
      <c r="B983" s="274"/>
      <c r="C983" s="98"/>
      <c r="D983" s="98"/>
      <c r="E983" s="276"/>
    </row>
    <row r="984" spans="1:5" ht="16">
      <c r="A984" s="129"/>
      <c r="B984" s="274"/>
      <c r="C984" s="98"/>
      <c r="D984" s="98"/>
      <c r="E984" s="276"/>
    </row>
    <row r="985" spans="1:5" ht="16">
      <c r="A985" s="129"/>
      <c r="B985" s="274"/>
      <c r="C985" s="98"/>
      <c r="D985" s="98"/>
      <c r="E985" s="276"/>
    </row>
    <row r="986" spans="1:5" ht="16">
      <c r="A986" s="129"/>
      <c r="B986" s="274"/>
      <c r="C986" s="98"/>
      <c r="D986" s="98"/>
      <c r="E986" s="276"/>
    </row>
    <row r="987" spans="1:5" ht="16">
      <c r="A987" s="129"/>
      <c r="B987" s="274"/>
      <c r="C987" s="98"/>
      <c r="D987" s="98"/>
      <c r="E987" s="276"/>
    </row>
    <row r="988" spans="1:5" ht="16">
      <c r="A988" s="129"/>
      <c r="B988" s="274"/>
      <c r="C988" s="98"/>
      <c r="D988" s="98"/>
      <c r="E988" s="276"/>
    </row>
    <row r="989" spans="1:5" ht="16">
      <c r="A989" s="129"/>
      <c r="B989" s="274"/>
      <c r="C989" s="98"/>
      <c r="D989" s="98"/>
      <c r="E989" s="276"/>
    </row>
    <row r="990" spans="1:5" ht="16">
      <c r="A990" s="129"/>
      <c r="B990" s="274"/>
      <c r="C990" s="98"/>
      <c r="D990" s="98"/>
      <c r="E990" s="276"/>
    </row>
    <row r="991" spans="1:5" ht="16">
      <c r="A991" s="129"/>
      <c r="B991" s="274"/>
      <c r="C991" s="98"/>
      <c r="D991" s="98"/>
      <c r="E991" s="276"/>
    </row>
    <row r="992" spans="1:5" ht="16">
      <c r="A992" s="129"/>
      <c r="B992" s="274"/>
      <c r="C992" s="98"/>
      <c r="D992" s="98"/>
      <c r="E992" s="276"/>
    </row>
    <row r="993" spans="1:5" ht="16">
      <c r="A993" s="129"/>
      <c r="B993" s="274"/>
      <c r="C993" s="98"/>
      <c r="D993" s="98"/>
      <c r="E993" s="276"/>
    </row>
    <row r="994" spans="1:5" ht="16">
      <c r="A994" s="129"/>
      <c r="B994" s="274"/>
      <c r="C994" s="98"/>
      <c r="D994" s="98"/>
      <c r="E994" s="276"/>
    </row>
    <row r="995" spans="1:5" ht="16">
      <c r="A995" s="129"/>
      <c r="B995" s="274"/>
      <c r="C995" s="98"/>
      <c r="D995" s="98"/>
      <c r="E995" s="276"/>
    </row>
    <row r="996" spans="1:5" ht="16">
      <c r="A996" s="129"/>
      <c r="B996" s="274"/>
      <c r="C996" s="98"/>
      <c r="D996" s="98"/>
      <c r="E996" s="276"/>
    </row>
    <row r="997" spans="1:5" ht="16">
      <c r="A997" s="129"/>
      <c r="B997" s="274"/>
      <c r="C997" s="98"/>
      <c r="D997" s="98"/>
      <c r="E997" s="276"/>
    </row>
    <row r="998" spans="1:5" ht="16">
      <c r="A998" s="129"/>
      <c r="B998" s="274"/>
      <c r="C998" s="98"/>
      <c r="D998" s="98"/>
      <c r="E998" s="276"/>
    </row>
    <row r="999" spans="1:5" ht="16">
      <c r="A999" s="129"/>
      <c r="B999" s="274"/>
      <c r="C999" s="98"/>
      <c r="D999" s="98"/>
      <c r="E999" s="276"/>
    </row>
    <row r="1000" spans="1:5" ht="16">
      <c r="A1000" s="129"/>
      <c r="B1000" s="274"/>
      <c r="C1000" s="98"/>
      <c r="D1000" s="98"/>
      <c r="E1000" s="276"/>
    </row>
    <row r="1001" spans="1:5" ht="16">
      <c r="A1001" s="129"/>
      <c r="B1001" s="274"/>
      <c r="C1001" s="98"/>
      <c r="D1001" s="98"/>
      <c r="E1001" s="276"/>
    </row>
    <row r="1002" spans="1:5" ht="16">
      <c r="A1002" s="129"/>
      <c r="B1002" s="274"/>
      <c r="C1002" s="98"/>
      <c r="D1002" s="98"/>
      <c r="E1002" s="276"/>
    </row>
    <row r="1003" spans="1:5" ht="16">
      <c r="A1003" s="129"/>
      <c r="B1003" s="274"/>
      <c r="C1003" s="98"/>
      <c r="D1003" s="98"/>
      <c r="E1003" s="276"/>
    </row>
    <row r="1004" spans="1:5" ht="16">
      <c r="A1004" s="129"/>
      <c r="B1004" s="274"/>
      <c r="C1004" s="98"/>
      <c r="D1004" s="98"/>
      <c r="E1004" s="276"/>
    </row>
    <row r="1005" spans="1:5" ht="16">
      <c r="A1005" s="129"/>
      <c r="B1005" s="274"/>
      <c r="C1005" s="98"/>
      <c r="D1005" s="98"/>
      <c r="E1005" s="276"/>
    </row>
    <row r="1006" spans="1:5" ht="16">
      <c r="A1006" s="129"/>
      <c r="B1006" s="274"/>
      <c r="C1006" s="98"/>
      <c r="D1006" s="98"/>
      <c r="E1006" s="276"/>
    </row>
    <row r="1007" spans="1:5" ht="16">
      <c r="A1007" s="129"/>
      <c r="B1007" s="274"/>
      <c r="C1007" s="98"/>
      <c r="D1007" s="98"/>
      <c r="E1007" s="276"/>
    </row>
    <row r="1008" spans="1:5" ht="16">
      <c r="A1008" s="129"/>
      <c r="B1008" s="274"/>
      <c r="C1008" s="98"/>
      <c r="D1008" s="98"/>
      <c r="E1008" s="276"/>
    </row>
    <row r="1009" spans="1:5" ht="16">
      <c r="A1009" s="129"/>
      <c r="B1009" s="274"/>
      <c r="C1009" s="98"/>
      <c r="D1009" s="98"/>
      <c r="E1009" s="276"/>
    </row>
    <row r="1010" spans="1:5" ht="16">
      <c r="A1010" s="129"/>
      <c r="B1010" s="274"/>
      <c r="C1010" s="98"/>
      <c r="D1010" s="98"/>
      <c r="E1010" s="276"/>
    </row>
    <row r="1011" spans="1:5" ht="16">
      <c r="A1011" s="129"/>
      <c r="B1011" s="274"/>
      <c r="C1011" s="98"/>
      <c r="D1011" s="98"/>
      <c r="E1011" s="276"/>
    </row>
    <row r="1012" spans="1:5" ht="16">
      <c r="A1012" s="129"/>
      <c r="B1012" s="274"/>
      <c r="C1012" s="98"/>
      <c r="D1012" s="98"/>
      <c r="E1012" s="276"/>
    </row>
    <row r="1013" spans="1:5" ht="16">
      <c r="A1013" s="129"/>
      <c r="B1013" s="274"/>
      <c r="C1013" s="98"/>
      <c r="D1013" s="98"/>
      <c r="E1013" s="276"/>
    </row>
    <row r="1014" spans="1:5" ht="16">
      <c r="A1014" s="129"/>
      <c r="B1014" s="274"/>
      <c r="C1014" s="98"/>
      <c r="D1014" s="98"/>
      <c r="E1014" s="276"/>
    </row>
    <row r="1015" spans="1:5" ht="16">
      <c r="A1015" s="129"/>
      <c r="B1015" s="274"/>
      <c r="C1015" s="98"/>
      <c r="D1015" s="98"/>
      <c r="E1015" s="276"/>
    </row>
    <row r="1016" spans="1:5" ht="16">
      <c r="A1016" s="129"/>
      <c r="B1016" s="274"/>
      <c r="C1016" s="98"/>
      <c r="D1016" s="98"/>
      <c r="E1016" s="276"/>
    </row>
    <row r="1017" spans="1:5" ht="16">
      <c r="A1017" s="129"/>
      <c r="B1017" s="274"/>
      <c r="C1017" s="98"/>
      <c r="D1017" s="98"/>
      <c r="E1017" s="276"/>
    </row>
    <row r="1018" spans="1:5" ht="16">
      <c r="A1018" s="129"/>
      <c r="B1018" s="274"/>
      <c r="C1018" s="98"/>
      <c r="D1018" s="98"/>
      <c r="E1018" s="276"/>
    </row>
    <row r="1019" spans="1:5" ht="16">
      <c r="A1019" s="129"/>
      <c r="B1019" s="274"/>
      <c r="C1019" s="98"/>
      <c r="D1019" s="98"/>
      <c r="E1019" s="276"/>
    </row>
    <row r="1020" spans="1:5" ht="16">
      <c r="A1020" s="129"/>
      <c r="B1020" s="274"/>
      <c r="C1020" s="98"/>
      <c r="D1020" s="98"/>
      <c r="E1020" s="276"/>
    </row>
    <row r="1021" spans="1:5" ht="16">
      <c r="A1021" s="129"/>
      <c r="B1021" s="274"/>
      <c r="C1021" s="98"/>
      <c r="D1021" s="98"/>
      <c r="E1021" s="276"/>
    </row>
    <row r="1022" spans="1:5" ht="16">
      <c r="A1022" s="129"/>
      <c r="B1022" s="274"/>
      <c r="C1022" s="98"/>
      <c r="D1022" s="98"/>
      <c r="E1022" s="276"/>
    </row>
    <row r="1023" spans="1:5" ht="16">
      <c r="A1023" s="129"/>
      <c r="B1023" s="274"/>
      <c r="C1023" s="98"/>
      <c r="D1023" s="98"/>
      <c r="E1023" s="276"/>
    </row>
    <row r="1024" spans="1:5" ht="16">
      <c r="A1024" s="129"/>
      <c r="B1024" s="274"/>
      <c r="C1024" s="98"/>
      <c r="D1024" s="98"/>
      <c r="E1024" s="276"/>
    </row>
    <row r="1025" spans="1:5" ht="16">
      <c r="A1025" s="129"/>
      <c r="B1025" s="274"/>
      <c r="C1025" s="98"/>
      <c r="D1025" s="98"/>
      <c r="E1025" s="276"/>
    </row>
    <row r="1026" spans="1:5" ht="16">
      <c r="A1026" s="129"/>
      <c r="B1026" s="274"/>
      <c r="C1026" s="98"/>
      <c r="D1026" s="98"/>
      <c r="E1026" s="276"/>
    </row>
    <row r="1027" spans="1:5" ht="16">
      <c r="A1027" s="129"/>
      <c r="B1027" s="274"/>
      <c r="C1027" s="98"/>
      <c r="D1027" s="98"/>
      <c r="E1027" s="276"/>
    </row>
    <row r="1028" spans="1:5" ht="16">
      <c r="A1028" s="129"/>
      <c r="B1028" s="274"/>
      <c r="C1028" s="98"/>
      <c r="D1028" s="98"/>
      <c r="E1028" s="276"/>
    </row>
    <row r="1029" spans="1:5" ht="16">
      <c r="A1029" s="129"/>
      <c r="B1029" s="274"/>
      <c r="C1029" s="98"/>
      <c r="D1029" s="98"/>
      <c r="E1029" s="276"/>
    </row>
    <row r="1030" spans="1:5" ht="16">
      <c r="A1030" s="129"/>
      <c r="B1030" s="274"/>
      <c r="C1030" s="98"/>
      <c r="D1030" s="98"/>
      <c r="E1030" s="276"/>
    </row>
    <row r="1031" spans="1:5" ht="16">
      <c r="A1031" s="129"/>
      <c r="B1031" s="274"/>
      <c r="C1031" s="98"/>
      <c r="D1031" s="98"/>
      <c r="E1031" s="276"/>
    </row>
    <row r="1032" spans="1:5" ht="16">
      <c r="A1032" s="129"/>
      <c r="B1032" s="274"/>
      <c r="C1032" s="98"/>
      <c r="D1032" s="98"/>
      <c r="E1032" s="276"/>
    </row>
    <row r="1033" spans="1:5" ht="16">
      <c r="A1033" s="129"/>
      <c r="B1033" s="274"/>
      <c r="C1033" s="98"/>
      <c r="D1033" s="98"/>
      <c r="E1033" s="276"/>
    </row>
    <row r="1034" spans="1:5" ht="16">
      <c r="A1034" s="129"/>
      <c r="B1034" s="274"/>
      <c r="C1034" s="98"/>
      <c r="D1034" s="98"/>
      <c r="E1034" s="276"/>
    </row>
    <row r="1035" spans="1:5" ht="16">
      <c r="A1035" s="129"/>
      <c r="B1035" s="274"/>
      <c r="C1035" s="98"/>
      <c r="D1035" s="98"/>
      <c r="E1035" s="276"/>
    </row>
    <row r="1036" spans="1:5" ht="16">
      <c r="A1036" s="129"/>
      <c r="B1036" s="274"/>
      <c r="C1036" s="98"/>
      <c r="D1036" s="98"/>
      <c r="E1036" s="276"/>
    </row>
    <row r="1037" spans="1:5" ht="16">
      <c r="A1037" s="129"/>
      <c r="B1037" s="274"/>
      <c r="C1037" s="98"/>
      <c r="D1037" s="98"/>
      <c r="E1037" s="276"/>
    </row>
    <row r="1038" spans="1:5" ht="16">
      <c r="A1038" s="129"/>
      <c r="B1038" s="274"/>
      <c r="C1038" s="98"/>
      <c r="D1038" s="98"/>
      <c r="E1038" s="276"/>
    </row>
    <row r="1039" spans="1:5" ht="16">
      <c r="A1039" s="129"/>
      <c r="B1039" s="274"/>
      <c r="C1039" s="98"/>
      <c r="D1039" s="98"/>
      <c r="E1039" s="276"/>
    </row>
    <row r="1040" spans="1:5" ht="16">
      <c r="A1040" s="129"/>
      <c r="B1040" s="274"/>
      <c r="C1040" s="98"/>
      <c r="D1040" s="98"/>
      <c r="E1040" s="276"/>
    </row>
    <row r="1041" spans="1:5" ht="16">
      <c r="A1041" s="129"/>
      <c r="B1041" s="274"/>
      <c r="C1041" s="98"/>
      <c r="D1041" s="98"/>
      <c r="E1041" s="276"/>
    </row>
    <row r="1042" spans="1:5" ht="16">
      <c r="A1042" s="129"/>
      <c r="B1042" s="274"/>
      <c r="C1042" s="98"/>
      <c r="D1042" s="98"/>
      <c r="E1042" s="276"/>
    </row>
    <row r="1043" spans="1:5" ht="16">
      <c r="A1043" s="129"/>
      <c r="B1043" s="274"/>
      <c r="C1043" s="98"/>
      <c r="D1043" s="98"/>
      <c r="E1043" s="276"/>
    </row>
    <row r="1044" spans="1:5" ht="16">
      <c r="A1044" s="129"/>
      <c r="B1044" s="274"/>
      <c r="C1044" s="98"/>
      <c r="D1044" s="98"/>
      <c r="E1044" s="276"/>
    </row>
    <row r="1045" spans="1:5" ht="16">
      <c r="A1045" s="129"/>
      <c r="B1045" s="274"/>
      <c r="C1045" s="98"/>
      <c r="D1045" s="98"/>
      <c r="E1045" s="276"/>
    </row>
    <row r="1046" spans="1:5" ht="16">
      <c r="A1046" s="129"/>
      <c r="B1046" s="274"/>
      <c r="C1046" s="98"/>
      <c r="D1046" s="98"/>
      <c r="E1046" s="276"/>
    </row>
    <row r="1047" spans="1:5" ht="16">
      <c r="A1047" s="129"/>
      <c r="B1047" s="274"/>
      <c r="C1047" s="98"/>
      <c r="D1047" s="98"/>
      <c r="E1047" s="276"/>
    </row>
    <row r="1048" spans="1:5" ht="16">
      <c r="A1048" s="129"/>
      <c r="B1048" s="274"/>
      <c r="C1048" s="98"/>
      <c r="D1048" s="98"/>
      <c r="E1048" s="276"/>
    </row>
    <row r="1049" spans="1:5" ht="16">
      <c r="A1049" s="129"/>
      <c r="B1049" s="274"/>
      <c r="C1049" s="98"/>
      <c r="D1049" s="98"/>
      <c r="E1049" s="276"/>
    </row>
    <row r="1050" spans="1:5" ht="16">
      <c r="A1050" s="129"/>
      <c r="B1050" s="274"/>
      <c r="C1050" s="98"/>
      <c r="D1050" s="98"/>
      <c r="E1050" s="276"/>
    </row>
    <row r="1051" spans="1:5" ht="16">
      <c r="A1051" s="129"/>
      <c r="B1051" s="274"/>
      <c r="C1051" s="98"/>
      <c r="D1051" s="98"/>
      <c r="E1051" s="276"/>
    </row>
    <row r="1052" spans="1:5" ht="16">
      <c r="A1052" s="129"/>
      <c r="B1052" s="274"/>
      <c r="C1052" s="98"/>
      <c r="D1052" s="98"/>
      <c r="E1052" s="276"/>
    </row>
    <row r="1053" spans="1:5" ht="16">
      <c r="A1053" s="129"/>
      <c r="B1053" s="274"/>
      <c r="C1053" s="98"/>
      <c r="D1053" s="98"/>
      <c r="E1053" s="276"/>
    </row>
    <row r="1054" spans="1:5" ht="16">
      <c r="A1054" s="129"/>
      <c r="B1054" s="274"/>
      <c r="C1054" s="98"/>
      <c r="D1054" s="98"/>
      <c r="E1054" s="276"/>
    </row>
    <row r="1055" spans="1:5" ht="16">
      <c r="A1055" s="129"/>
      <c r="B1055" s="274"/>
      <c r="C1055" s="98"/>
      <c r="D1055" s="98"/>
      <c r="E1055" s="276"/>
    </row>
    <row r="1056" spans="1:5" ht="16">
      <c r="A1056" s="129"/>
      <c r="B1056" s="274"/>
      <c r="C1056" s="98"/>
      <c r="D1056" s="98"/>
      <c r="E1056" s="276"/>
    </row>
    <row r="1057" spans="1:5" ht="16">
      <c r="A1057" s="129"/>
      <c r="B1057" s="274"/>
      <c r="C1057" s="98"/>
      <c r="D1057" s="98"/>
      <c r="E1057" s="276"/>
    </row>
    <row r="1058" spans="1:5" ht="16">
      <c r="A1058" s="129"/>
      <c r="B1058" s="274"/>
      <c r="C1058" s="98"/>
      <c r="D1058" s="98"/>
      <c r="E1058" s="276"/>
    </row>
    <row r="1059" spans="1:5" ht="16">
      <c r="A1059" s="129"/>
      <c r="B1059" s="274"/>
      <c r="C1059" s="98"/>
      <c r="D1059" s="98"/>
      <c r="E1059" s="276"/>
    </row>
    <row r="1060" spans="1:5" ht="16">
      <c r="A1060" s="129"/>
      <c r="B1060" s="274"/>
      <c r="C1060" s="98"/>
      <c r="D1060" s="98"/>
      <c r="E1060" s="276"/>
    </row>
    <row r="1061" spans="1:5" ht="16">
      <c r="A1061" s="129"/>
      <c r="B1061" s="274"/>
      <c r="C1061" s="98"/>
      <c r="D1061" s="98"/>
      <c r="E1061" s="276"/>
    </row>
    <row r="1062" spans="1:5" ht="16">
      <c r="A1062" s="129"/>
      <c r="B1062" s="274"/>
      <c r="C1062" s="98"/>
      <c r="D1062" s="98"/>
      <c r="E1062" s="276"/>
    </row>
    <row r="1063" spans="1:5" ht="16">
      <c r="A1063" s="129"/>
      <c r="B1063" s="274"/>
      <c r="C1063" s="98"/>
      <c r="D1063" s="98"/>
      <c r="E1063" s="276"/>
    </row>
    <row r="1064" spans="1:5" ht="16">
      <c r="A1064" s="129"/>
      <c r="B1064" s="274"/>
      <c r="C1064" s="98"/>
      <c r="D1064" s="98"/>
      <c r="E1064" s="276"/>
    </row>
    <row r="1065" spans="1:5" ht="16">
      <c r="A1065" s="129"/>
      <c r="B1065" s="274"/>
      <c r="C1065" s="98"/>
      <c r="D1065" s="98"/>
      <c r="E1065" s="276"/>
    </row>
    <row r="1066" spans="1:5" ht="16">
      <c r="A1066" s="129"/>
      <c r="B1066" s="274"/>
      <c r="C1066" s="98"/>
      <c r="D1066" s="98"/>
      <c r="E1066" s="276"/>
    </row>
    <row r="1067" spans="1:5" ht="16">
      <c r="A1067" s="129"/>
      <c r="B1067" s="274"/>
      <c r="C1067" s="98"/>
      <c r="D1067" s="98"/>
      <c r="E1067" s="276"/>
    </row>
    <row r="1068" spans="1:5" ht="16">
      <c r="A1068" s="129"/>
      <c r="B1068" s="274"/>
      <c r="C1068" s="98"/>
      <c r="D1068" s="98"/>
      <c r="E1068" s="276"/>
    </row>
    <row r="1069" spans="1:5" ht="16">
      <c r="A1069" s="129"/>
      <c r="B1069" s="274"/>
      <c r="C1069" s="98"/>
      <c r="D1069" s="98"/>
      <c r="E1069" s="276"/>
    </row>
    <row r="1070" spans="1:5" ht="16">
      <c r="A1070" s="129"/>
      <c r="B1070" s="274"/>
      <c r="C1070" s="98"/>
      <c r="D1070" s="98"/>
      <c r="E1070" s="276"/>
    </row>
    <row r="1071" spans="1:5" ht="16">
      <c r="A1071" s="129"/>
      <c r="B1071" s="274"/>
      <c r="C1071" s="98"/>
      <c r="D1071" s="98"/>
      <c r="E1071" s="276"/>
    </row>
    <row r="1072" spans="1:5" ht="16">
      <c r="A1072" s="129"/>
      <c r="B1072" s="274"/>
      <c r="C1072" s="98"/>
      <c r="D1072" s="98"/>
      <c r="E1072" s="276"/>
    </row>
    <row r="1073" spans="1:5" ht="16">
      <c r="A1073" s="129"/>
      <c r="B1073" s="274"/>
      <c r="C1073" s="98"/>
      <c r="D1073" s="98"/>
      <c r="E1073" s="276"/>
    </row>
    <row r="1074" spans="1:5" ht="16">
      <c r="A1074" s="129"/>
      <c r="B1074" s="274"/>
      <c r="C1074" s="98"/>
      <c r="D1074" s="98"/>
      <c r="E1074" s="276"/>
    </row>
    <row r="1075" spans="1:5" ht="16">
      <c r="A1075" s="129"/>
      <c r="B1075" s="274"/>
      <c r="C1075" s="98"/>
      <c r="D1075" s="98"/>
      <c r="E1075" s="276"/>
    </row>
    <row r="1076" spans="1:5" ht="16">
      <c r="A1076" s="129"/>
      <c r="B1076" s="274"/>
      <c r="C1076" s="98"/>
      <c r="D1076" s="98"/>
      <c r="E1076" s="276"/>
    </row>
    <row r="1077" spans="1:5" ht="16">
      <c r="A1077" s="129"/>
      <c r="B1077" s="274"/>
      <c r="C1077" s="98"/>
      <c r="D1077" s="98"/>
      <c r="E1077" s="276"/>
    </row>
    <row r="1078" spans="1:5" ht="16">
      <c r="A1078" s="129"/>
      <c r="B1078" s="274"/>
      <c r="C1078" s="98"/>
      <c r="D1078" s="98"/>
      <c r="E1078" s="276"/>
    </row>
    <row r="1079" spans="1:5" ht="16">
      <c r="A1079" s="129"/>
      <c r="B1079" s="274"/>
      <c r="C1079" s="98"/>
      <c r="D1079" s="98"/>
      <c r="E1079" s="276"/>
    </row>
    <row r="1080" spans="1:5" ht="16">
      <c r="A1080" s="129"/>
      <c r="B1080" s="274"/>
      <c r="C1080" s="98"/>
      <c r="D1080" s="98"/>
      <c r="E1080" s="276"/>
    </row>
    <row r="1081" spans="1:5" ht="16">
      <c r="A1081" s="129"/>
      <c r="B1081" s="274"/>
      <c r="C1081" s="98"/>
      <c r="D1081" s="98"/>
      <c r="E1081" s="276"/>
    </row>
    <row r="1082" spans="1:5" ht="16">
      <c r="A1082" s="129"/>
      <c r="B1082" s="274"/>
      <c r="C1082" s="98"/>
      <c r="D1082" s="98"/>
      <c r="E1082" s="276"/>
    </row>
    <row r="1083" spans="1:5" ht="16">
      <c r="A1083" s="129"/>
      <c r="B1083" s="274"/>
      <c r="C1083" s="98"/>
      <c r="D1083" s="98"/>
      <c r="E1083" s="276"/>
    </row>
    <row r="1084" spans="1:5" ht="16">
      <c r="A1084" s="129"/>
      <c r="B1084" s="274"/>
      <c r="C1084" s="98"/>
      <c r="D1084" s="98"/>
      <c r="E1084" s="276"/>
    </row>
    <row r="1085" spans="1:5" ht="16">
      <c r="A1085" s="129"/>
      <c r="B1085" s="274"/>
      <c r="C1085" s="98"/>
      <c r="D1085" s="98"/>
      <c r="E1085" s="276"/>
    </row>
    <row r="1086" spans="1:5" ht="16">
      <c r="A1086" s="129"/>
      <c r="B1086" s="274"/>
      <c r="C1086" s="98"/>
      <c r="D1086" s="98"/>
      <c r="E1086" s="276"/>
    </row>
    <row r="1087" spans="1:5" ht="16">
      <c r="A1087" s="129"/>
      <c r="B1087" s="274"/>
      <c r="C1087" s="98"/>
      <c r="D1087" s="98"/>
      <c r="E1087" s="276"/>
    </row>
    <row r="1088" spans="1:5" ht="16">
      <c r="A1088" s="129"/>
      <c r="B1088" s="274"/>
      <c r="C1088" s="98"/>
      <c r="D1088" s="98"/>
      <c r="E1088" s="276"/>
    </row>
    <row r="1089" spans="1:5" ht="16">
      <c r="A1089" s="129"/>
      <c r="B1089" s="274"/>
      <c r="C1089" s="98"/>
      <c r="D1089" s="98"/>
      <c r="E1089" s="276"/>
    </row>
    <row r="1090" spans="1:5" ht="16">
      <c r="A1090" s="129"/>
      <c r="B1090" s="274"/>
      <c r="C1090" s="98"/>
      <c r="D1090" s="98"/>
      <c r="E1090" s="276"/>
    </row>
    <row r="1091" spans="1:5" ht="16">
      <c r="A1091" s="129"/>
      <c r="B1091" s="274"/>
      <c r="C1091" s="98"/>
      <c r="D1091" s="98"/>
      <c r="E1091" s="276"/>
    </row>
    <row r="1092" spans="1:5" ht="16">
      <c r="A1092" s="129"/>
      <c r="B1092" s="274"/>
      <c r="C1092" s="98"/>
      <c r="D1092" s="98"/>
      <c r="E1092" s="276"/>
    </row>
    <row r="1093" spans="1:5" ht="16">
      <c r="A1093" s="129"/>
      <c r="B1093" s="274"/>
      <c r="C1093" s="98"/>
      <c r="D1093" s="98"/>
      <c r="E1093" s="276"/>
    </row>
    <row r="1094" spans="1:5" ht="16">
      <c r="A1094" s="129"/>
      <c r="B1094" s="274"/>
      <c r="C1094" s="98"/>
      <c r="D1094" s="98"/>
      <c r="E1094" s="276"/>
    </row>
    <row r="1095" spans="1:5" ht="16">
      <c r="A1095" s="129"/>
      <c r="B1095" s="274"/>
      <c r="C1095" s="98"/>
      <c r="D1095" s="98"/>
      <c r="E1095" s="276"/>
    </row>
    <row r="1096" spans="1:5" ht="16">
      <c r="A1096" s="129"/>
      <c r="B1096" s="274"/>
      <c r="C1096" s="98"/>
      <c r="D1096" s="98"/>
      <c r="E1096" s="276"/>
    </row>
    <row r="1097" spans="1:5" ht="16">
      <c r="A1097" s="129"/>
      <c r="B1097" s="274"/>
      <c r="C1097" s="98"/>
      <c r="D1097" s="98"/>
      <c r="E1097" s="276"/>
    </row>
    <row r="1098" spans="1:5" ht="16">
      <c r="A1098" s="129"/>
      <c r="B1098" s="274"/>
      <c r="C1098" s="98"/>
      <c r="D1098" s="98"/>
      <c r="E1098" s="276"/>
    </row>
    <row r="1099" spans="1:5" ht="16">
      <c r="A1099" s="129"/>
      <c r="B1099" s="274"/>
      <c r="C1099" s="98"/>
      <c r="D1099" s="98"/>
      <c r="E1099" s="276"/>
    </row>
    <row r="1100" spans="1:5" ht="16">
      <c r="A1100" s="129"/>
      <c r="B1100" s="274"/>
      <c r="C1100" s="98"/>
      <c r="D1100" s="98"/>
      <c r="E1100" s="276"/>
    </row>
    <row r="1101" spans="1:5" ht="16">
      <c r="A1101" s="129"/>
      <c r="B1101" s="274"/>
      <c r="C1101" s="98"/>
      <c r="D1101" s="98"/>
      <c r="E1101" s="276"/>
    </row>
    <row r="1102" spans="1:5" ht="16">
      <c r="A1102" s="129"/>
      <c r="B1102" s="274"/>
      <c r="C1102" s="98"/>
      <c r="D1102" s="98"/>
      <c r="E1102" s="276"/>
    </row>
    <row r="1103" spans="1:5" ht="16">
      <c r="A1103" s="129"/>
      <c r="B1103" s="274"/>
      <c r="C1103" s="98"/>
      <c r="D1103" s="98"/>
      <c r="E1103" s="276"/>
    </row>
    <row r="1104" spans="1:5" ht="16">
      <c r="A1104" s="129"/>
      <c r="B1104" s="274"/>
      <c r="C1104" s="98"/>
      <c r="D1104" s="98"/>
      <c r="E1104" s="276"/>
    </row>
    <row r="1105" spans="1:5" ht="16">
      <c r="A1105" s="129"/>
      <c r="B1105" s="274"/>
      <c r="C1105" s="98"/>
      <c r="D1105" s="98"/>
      <c r="E1105" s="276"/>
    </row>
    <row r="1106" spans="1:5" ht="16">
      <c r="A1106" s="129"/>
      <c r="B1106" s="274"/>
      <c r="C1106" s="98"/>
      <c r="D1106" s="98"/>
      <c r="E1106" s="276"/>
    </row>
    <row r="1107" spans="1:5" ht="16">
      <c r="A1107" s="129"/>
      <c r="B1107" s="274"/>
      <c r="C1107" s="98"/>
      <c r="D1107" s="98"/>
      <c r="E1107" s="276"/>
    </row>
    <row r="1108" spans="1:5" ht="16">
      <c r="A1108" s="129"/>
      <c r="B1108" s="274"/>
      <c r="C1108" s="98"/>
      <c r="D1108" s="98"/>
      <c r="E1108" s="276"/>
    </row>
    <row r="1109" spans="1:5" ht="16">
      <c r="A1109" s="129"/>
      <c r="B1109" s="274"/>
      <c r="C1109" s="98"/>
      <c r="D1109" s="98"/>
      <c r="E1109" s="276"/>
    </row>
    <row r="1110" spans="1:5" ht="16">
      <c r="A1110" s="129"/>
      <c r="B1110" s="274"/>
      <c r="C1110" s="98"/>
      <c r="D1110" s="98"/>
      <c r="E1110" s="276"/>
    </row>
    <row r="1111" spans="1:5" ht="16">
      <c r="A1111" s="129"/>
      <c r="B1111" s="274"/>
      <c r="C1111" s="98"/>
      <c r="D1111" s="98"/>
      <c r="E1111" s="276"/>
    </row>
    <row r="1112" spans="1:5" ht="16">
      <c r="A1112" s="129"/>
      <c r="B1112" s="274"/>
      <c r="C1112" s="98"/>
      <c r="D1112" s="98"/>
      <c r="E1112" s="276"/>
    </row>
    <row r="1113" spans="1:5" ht="16">
      <c r="A1113" s="129"/>
      <c r="B1113" s="274"/>
      <c r="C1113" s="98"/>
      <c r="D1113" s="98"/>
      <c r="E1113" s="276"/>
    </row>
    <row r="1114" spans="1:5" ht="16">
      <c r="A1114" s="129"/>
      <c r="B1114" s="274"/>
      <c r="C1114" s="98"/>
      <c r="D1114" s="98"/>
      <c r="E1114" s="276"/>
    </row>
    <row r="1115" spans="1:5" ht="16">
      <c r="A1115" s="129"/>
      <c r="B1115" s="274"/>
      <c r="C1115" s="98"/>
      <c r="D1115" s="98"/>
      <c r="E1115" s="276"/>
    </row>
    <row r="1116" spans="1:5" ht="16">
      <c r="A1116" s="129"/>
      <c r="B1116" s="274"/>
      <c r="C1116" s="98"/>
      <c r="D1116" s="98"/>
      <c r="E1116" s="276"/>
    </row>
    <row r="1117" spans="1:5" ht="16">
      <c r="A1117" s="129"/>
      <c r="B1117" s="274"/>
      <c r="C1117" s="98"/>
      <c r="D1117" s="98"/>
      <c r="E1117" s="276"/>
    </row>
    <row r="1118" spans="1:5" ht="16">
      <c r="A1118" s="129"/>
      <c r="B1118" s="274"/>
      <c r="C1118" s="98"/>
      <c r="D1118" s="98"/>
      <c r="E1118" s="276"/>
    </row>
    <row r="1119" spans="1:5" ht="16">
      <c r="A1119" s="129"/>
      <c r="B1119" s="274"/>
      <c r="C1119" s="98"/>
      <c r="D1119" s="98"/>
      <c r="E1119" s="276"/>
    </row>
    <row r="1120" spans="1:5" ht="16">
      <c r="A1120" s="129"/>
      <c r="B1120" s="274"/>
      <c r="C1120" s="98"/>
      <c r="D1120" s="98"/>
      <c r="E1120" s="276"/>
    </row>
    <row r="1121" spans="1:5" ht="16">
      <c r="A1121" s="129"/>
      <c r="B1121" s="274"/>
      <c r="C1121" s="98"/>
      <c r="D1121" s="98"/>
      <c r="E1121" s="276"/>
    </row>
    <row r="1122" spans="1:5" ht="16">
      <c r="A1122" s="129"/>
      <c r="B1122" s="274"/>
      <c r="C1122" s="98"/>
      <c r="D1122" s="98"/>
      <c r="E1122" s="276"/>
    </row>
    <row r="1123" spans="1:5" ht="16">
      <c r="A1123" s="129"/>
      <c r="B1123" s="274"/>
      <c r="C1123" s="98"/>
      <c r="D1123" s="98"/>
      <c r="E1123" s="276"/>
    </row>
    <row r="1124" spans="1:5" ht="16">
      <c r="A1124" s="129"/>
      <c r="B1124" s="274"/>
      <c r="C1124" s="98"/>
      <c r="D1124" s="98"/>
      <c r="E1124" s="276"/>
    </row>
    <row r="1125" spans="1:5" ht="16">
      <c r="A1125" s="129"/>
      <c r="B1125" s="274"/>
      <c r="C1125" s="98"/>
      <c r="D1125" s="98"/>
      <c r="E1125" s="276"/>
    </row>
    <row r="1126" spans="1:5" ht="16">
      <c r="A1126" s="129"/>
      <c r="B1126" s="274"/>
      <c r="C1126" s="98"/>
      <c r="D1126" s="98"/>
      <c r="E1126" s="276"/>
    </row>
    <row r="1127" spans="1:5" ht="16">
      <c r="A1127" s="129"/>
      <c r="B1127" s="274"/>
      <c r="C1127" s="98"/>
      <c r="D1127" s="98"/>
      <c r="E1127" s="276"/>
    </row>
    <row r="1128" spans="1:5" ht="16">
      <c r="A1128" s="129"/>
      <c r="B1128" s="274"/>
      <c r="C1128" s="98"/>
      <c r="D1128" s="98"/>
      <c r="E1128" s="276"/>
    </row>
    <row r="1129" spans="1:5" ht="16">
      <c r="A1129" s="129"/>
      <c r="B1129" s="274"/>
      <c r="C1129" s="98"/>
      <c r="D1129" s="98"/>
      <c r="E1129" s="276"/>
    </row>
    <row r="1130" spans="1:5" ht="16">
      <c r="A1130" s="129"/>
      <c r="B1130" s="274"/>
      <c r="C1130" s="98"/>
      <c r="D1130" s="98"/>
      <c r="E1130" s="276"/>
    </row>
    <row r="1131" spans="1:5" ht="16">
      <c r="A1131" s="129"/>
      <c r="B1131" s="274"/>
      <c r="C1131" s="98"/>
      <c r="D1131" s="98"/>
      <c r="E1131" s="276"/>
    </row>
    <row r="1132" spans="1:5" ht="16">
      <c r="A1132" s="129"/>
      <c r="B1132" s="274"/>
      <c r="C1132" s="98"/>
      <c r="D1132" s="98"/>
      <c r="E1132" s="276"/>
    </row>
    <row r="1133" spans="1:5" ht="16">
      <c r="A1133" s="129"/>
      <c r="B1133" s="274"/>
      <c r="C1133" s="98"/>
      <c r="D1133" s="98"/>
      <c r="E1133" s="276"/>
    </row>
    <row r="1134" spans="1:5" ht="16">
      <c r="A1134" s="129"/>
      <c r="B1134" s="274"/>
      <c r="C1134" s="98"/>
      <c r="D1134" s="98"/>
      <c r="E1134" s="276"/>
    </row>
    <row r="1135" spans="1:5" ht="16">
      <c r="A1135" s="129"/>
      <c r="B1135" s="274"/>
      <c r="C1135" s="98"/>
      <c r="D1135" s="98"/>
      <c r="E1135" s="276"/>
    </row>
    <row r="1136" spans="1:5" ht="16">
      <c r="A1136" s="129"/>
      <c r="B1136" s="274"/>
      <c r="C1136" s="98"/>
      <c r="D1136" s="98"/>
      <c r="E1136" s="276"/>
    </row>
    <row r="1137" spans="1:5" ht="16">
      <c r="A1137" s="129"/>
      <c r="B1137" s="274"/>
      <c r="C1137" s="98"/>
      <c r="D1137" s="98"/>
      <c r="E1137" s="276"/>
    </row>
    <row r="1138" spans="1:5" ht="16">
      <c r="A1138" s="129"/>
      <c r="B1138" s="274"/>
      <c r="C1138" s="98"/>
      <c r="D1138" s="98"/>
      <c r="E1138" s="276"/>
    </row>
    <row r="1139" spans="1:5" ht="16">
      <c r="A1139" s="129"/>
      <c r="B1139" s="274"/>
      <c r="C1139" s="98"/>
      <c r="D1139" s="98"/>
      <c r="E1139" s="276"/>
    </row>
    <row r="1140" spans="1:5" ht="16">
      <c r="A1140" s="129"/>
      <c r="B1140" s="274"/>
      <c r="C1140" s="98"/>
      <c r="D1140" s="98"/>
      <c r="E1140" s="276"/>
    </row>
    <row r="1141" spans="1:5" ht="16">
      <c r="A1141" s="129"/>
      <c r="B1141" s="274"/>
      <c r="C1141" s="98"/>
      <c r="D1141" s="98"/>
      <c r="E1141" s="276"/>
    </row>
    <row r="1142" spans="1:5" ht="16">
      <c r="A1142" s="129"/>
      <c r="B1142" s="274"/>
      <c r="C1142" s="98"/>
      <c r="D1142" s="98"/>
      <c r="E1142" s="276"/>
    </row>
    <row r="1143" spans="1:5" ht="16">
      <c r="A1143" s="129"/>
      <c r="B1143" s="274"/>
      <c r="C1143" s="98"/>
      <c r="D1143" s="98"/>
      <c r="E1143" s="276"/>
    </row>
    <row r="1144" spans="1:5" ht="16">
      <c r="A1144" s="129"/>
      <c r="B1144" s="274"/>
      <c r="C1144" s="98"/>
      <c r="D1144" s="98"/>
      <c r="E1144" s="276"/>
    </row>
    <row r="1145" spans="1:5" ht="16">
      <c r="A1145" s="129"/>
      <c r="B1145" s="274"/>
      <c r="C1145" s="98"/>
      <c r="D1145" s="98"/>
      <c r="E1145" s="276"/>
    </row>
    <row r="1146" spans="1:5" ht="16">
      <c r="A1146" s="129"/>
      <c r="B1146" s="274"/>
      <c r="C1146" s="98"/>
      <c r="D1146" s="98"/>
      <c r="E1146" s="276"/>
    </row>
    <row r="1147" spans="1:5" ht="16">
      <c r="A1147" s="129"/>
      <c r="B1147" s="274"/>
      <c r="C1147" s="98"/>
      <c r="D1147" s="98"/>
      <c r="E1147" s="276"/>
    </row>
    <row r="1148" spans="1:5" ht="16">
      <c r="A1148" s="129"/>
      <c r="B1148" s="274"/>
      <c r="C1148" s="98"/>
      <c r="D1148" s="98"/>
      <c r="E1148" s="276"/>
    </row>
    <row r="1149" spans="1:5" ht="16">
      <c r="A1149" s="129"/>
      <c r="B1149" s="274"/>
      <c r="C1149" s="98"/>
      <c r="D1149" s="98"/>
      <c r="E1149" s="276"/>
    </row>
    <row r="1150" spans="1:5" ht="16">
      <c r="A1150" s="129"/>
      <c r="B1150" s="274"/>
      <c r="C1150" s="98"/>
      <c r="D1150" s="98"/>
      <c r="E1150" s="276"/>
    </row>
    <row r="1151" spans="1:5" ht="16">
      <c r="A1151" s="129"/>
      <c r="B1151" s="274"/>
      <c r="C1151" s="98"/>
      <c r="D1151" s="98"/>
      <c r="E1151" s="276"/>
    </row>
    <row r="1152" spans="1:5" ht="16">
      <c r="A1152" s="129"/>
      <c r="B1152" s="274"/>
      <c r="C1152" s="98"/>
      <c r="D1152" s="98"/>
      <c r="E1152" s="276"/>
    </row>
    <row r="1153" spans="1:5" ht="16">
      <c r="A1153" s="129"/>
      <c r="B1153" s="274"/>
      <c r="C1153" s="98"/>
      <c r="D1153" s="98"/>
      <c r="E1153" s="276"/>
    </row>
    <row r="1154" spans="1:5" ht="16">
      <c r="A1154" s="129"/>
      <c r="B1154" s="274"/>
      <c r="C1154" s="98"/>
      <c r="D1154" s="98"/>
      <c r="E1154" s="276"/>
    </row>
    <row r="1155" spans="1:5" ht="16">
      <c r="A1155" s="129"/>
      <c r="B1155" s="274"/>
      <c r="C1155" s="98"/>
      <c r="D1155" s="98"/>
      <c r="E1155" s="276"/>
    </row>
    <row r="1156" spans="1:5" ht="16">
      <c r="A1156" s="129"/>
      <c r="B1156" s="274"/>
      <c r="C1156" s="98"/>
      <c r="D1156" s="98"/>
      <c r="E1156" s="276"/>
    </row>
    <row r="1157" spans="1:5" ht="16">
      <c r="A1157" s="129"/>
      <c r="B1157" s="274"/>
      <c r="C1157" s="98"/>
      <c r="D1157" s="98"/>
      <c r="E1157" s="276"/>
    </row>
    <row r="1158" spans="1:5" ht="16">
      <c r="A1158" s="129"/>
      <c r="B1158" s="274"/>
      <c r="C1158" s="98"/>
      <c r="D1158" s="98"/>
      <c r="E1158" s="276"/>
    </row>
    <row r="1159" spans="1:5" ht="16">
      <c r="A1159" s="129"/>
      <c r="B1159" s="274"/>
      <c r="C1159" s="98"/>
      <c r="D1159" s="98"/>
      <c r="E1159" s="276"/>
    </row>
    <row r="1160" spans="1:5" ht="16">
      <c r="A1160" s="129"/>
      <c r="B1160" s="274"/>
      <c r="C1160" s="98"/>
      <c r="D1160" s="98"/>
      <c r="E1160" s="276"/>
    </row>
    <row r="1161" spans="1:5" ht="16">
      <c r="A1161" s="129"/>
      <c r="B1161" s="274"/>
      <c r="C1161" s="98"/>
      <c r="D1161" s="98"/>
      <c r="E1161" s="276"/>
    </row>
    <row r="1162" spans="1:5" ht="16">
      <c r="A1162" s="129"/>
      <c r="B1162" s="274"/>
      <c r="C1162" s="98"/>
      <c r="D1162" s="98"/>
      <c r="E1162" s="276"/>
    </row>
    <row r="1163" spans="1:5" ht="16">
      <c r="A1163" s="129"/>
      <c r="B1163" s="274"/>
      <c r="C1163" s="98"/>
      <c r="D1163" s="98"/>
      <c r="E1163" s="276"/>
    </row>
    <row r="1164" spans="1:5" ht="16">
      <c r="A1164" s="129"/>
      <c r="B1164" s="274"/>
      <c r="C1164" s="98"/>
      <c r="D1164" s="98"/>
      <c r="E1164" s="276"/>
    </row>
    <row r="1165" spans="1:5" ht="16">
      <c r="A1165" s="129"/>
      <c r="B1165" s="274"/>
      <c r="C1165" s="98"/>
      <c r="D1165" s="98"/>
      <c r="E1165" s="276"/>
    </row>
    <row r="1166" spans="1:5" ht="16">
      <c r="A1166" s="129"/>
      <c r="B1166" s="274"/>
      <c r="C1166" s="98"/>
      <c r="D1166" s="98"/>
      <c r="E1166" s="276"/>
    </row>
    <row r="1167" spans="1:5" ht="16">
      <c r="A1167" s="129"/>
      <c r="B1167" s="274"/>
      <c r="C1167" s="98"/>
      <c r="D1167" s="98"/>
      <c r="E1167" s="276"/>
    </row>
    <row r="1168" spans="1:5" ht="16">
      <c r="A1168" s="129"/>
      <c r="B1168" s="274"/>
      <c r="C1168" s="98"/>
      <c r="D1168" s="98"/>
      <c r="E1168" s="276"/>
    </row>
    <row r="1169" spans="1:5" ht="16">
      <c r="A1169" s="129"/>
      <c r="B1169" s="274"/>
      <c r="C1169" s="98"/>
      <c r="D1169" s="98"/>
      <c r="E1169" s="276"/>
    </row>
    <row r="1170" spans="1:5" ht="16">
      <c r="A1170" s="129"/>
      <c r="B1170" s="274"/>
      <c r="C1170" s="98"/>
      <c r="D1170" s="98"/>
      <c r="E1170" s="276"/>
    </row>
    <row r="1171" spans="1:5" ht="16">
      <c r="A1171" s="129"/>
      <c r="B1171" s="274"/>
      <c r="C1171" s="98"/>
      <c r="D1171" s="98"/>
      <c r="E1171" s="276"/>
    </row>
    <row r="1172" spans="1:5" ht="16">
      <c r="A1172" s="129"/>
      <c r="B1172" s="274"/>
      <c r="C1172" s="98"/>
      <c r="D1172" s="98"/>
      <c r="E1172" s="276"/>
    </row>
    <row r="1173" spans="1:5" ht="16">
      <c r="A1173" s="129"/>
      <c r="B1173" s="274"/>
      <c r="C1173" s="98"/>
      <c r="D1173" s="98"/>
      <c r="E1173" s="276"/>
    </row>
    <row r="1174" spans="1:5" ht="16">
      <c r="A1174" s="129"/>
      <c r="B1174" s="274"/>
      <c r="C1174" s="98"/>
      <c r="D1174" s="98"/>
      <c r="E1174" s="276"/>
    </row>
    <row r="1175" spans="1:5" ht="16">
      <c r="A1175" s="129"/>
      <c r="B1175" s="274"/>
      <c r="C1175" s="98"/>
      <c r="D1175" s="98"/>
      <c r="E1175" s="276"/>
    </row>
    <row r="1176" spans="1:5" ht="16">
      <c r="A1176" s="129"/>
      <c r="B1176" s="274"/>
      <c r="C1176" s="98"/>
      <c r="D1176" s="98"/>
      <c r="E1176" s="276"/>
    </row>
    <row r="1177" spans="1:5" ht="16">
      <c r="A1177" s="129"/>
      <c r="B1177" s="274"/>
      <c r="C1177" s="98"/>
      <c r="D1177" s="98"/>
      <c r="E1177" s="276"/>
    </row>
    <row r="1178" spans="1:5" ht="16">
      <c r="A1178" s="129"/>
      <c r="B1178" s="274"/>
      <c r="C1178" s="98"/>
      <c r="D1178" s="98"/>
      <c r="E1178" s="276"/>
    </row>
    <row r="1179" spans="1:5" ht="16">
      <c r="A1179" s="129"/>
      <c r="B1179" s="274"/>
      <c r="C1179" s="98"/>
      <c r="D1179" s="98"/>
      <c r="E1179" s="276"/>
    </row>
    <row r="1180" spans="1:5" ht="16">
      <c r="A1180" s="129"/>
      <c r="B1180" s="274"/>
      <c r="C1180" s="98"/>
      <c r="D1180" s="98"/>
      <c r="E1180" s="276"/>
    </row>
    <row r="1181" spans="1:5" ht="16">
      <c r="A1181" s="129"/>
      <c r="B1181" s="274"/>
      <c r="C1181" s="98"/>
      <c r="D1181" s="98"/>
      <c r="E1181" s="276"/>
    </row>
    <row r="1182" spans="1:5" ht="16">
      <c r="A1182" s="129"/>
      <c r="B1182" s="274"/>
      <c r="C1182" s="98"/>
      <c r="D1182" s="98"/>
      <c r="E1182" s="276"/>
    </row>
    <row r="1183" spans="1:5" ht="16">
      <c r="A1183" s="129"/>
      <c r="B1183" s="274"/>
      <c r="C1183" s="98"/>
      <c r="D1183" s="98"/>
      <c r="E1183" s="276"/>
    </row>
    <row r="1184" spans="1:5" ht="16">
      <c r="A1184" s="129"/>
      <c r="B1184" s="274"/>
      <c r="C1184" s="98"/>
      <c r="D1184" s="98"/>
      <c r="E1184" s="276"/>
    </row>
    <row r="1185" spans="1:5" ht="16">
      <c r="A1185" s="129"/>
      <c r="B1185" s="274"/>
      <c r="C1185" s="98"/>
      <c r="D1185" s="98"/>
      <c r="E1185" s="276"/>
    </row>
    <row r="1186" spans="1:5" ht="16">
      <c r="A1186" s="129"/>
      <c r="B1186" s="274"/>
      <c r="C1186" s="98"/>
      <c r="D1186" s="98"/>
      <c r="E1186" s="276"/>
    </row>
    <row r="1187" spans="1:5" ht="16">
      <c r="A1187" s="129"/>
      <c r="B1187" s="274"/>
      <c r="C1187" s="98"/>
      <c r="D1187" s="98"/>
      <c r="E1187" s="276"/>
    </row>
    <row r="1188" spans="1:5" ht="16">
      <c r="A1188" s="129"/>
      <c r="B1188" s="274"/>
      <c r="C1188" s="98"/>
      <c r="D1188" s="98"/>
      <c r="E1188" s="276"/>
    </row>
    <row r="1189" spans="1:5" ht="16">
      <c r="A1189" s="129"/>
      <c r="B1189" s="274"/>
      <c r="C1189" s="98"/>
      <c r="D1189" s="98"/>
      <c r="E1189" s="276"/>
    </row>
    <row r="1190" spans="1:5" ht="16">
      <c r="A1190" s="129"/>
      <c r="B1190" s="274"/>
      <c r="C1190" s="98"/>
      <c r="D1190" s="98"/>
      <c r="E1190" s="276"/>
    </row>
    <row r="1191" spans="1:5" ht="16">
      <c r="A1191" s="129"/>
      <c r="B1191" s="274"/>
      <c r="C1191" s="98"/>
      <c r="D1191" s="98"/>
      <c r="E1191" s="276"/>
    </row>
    <row r="1192" spans="1:5" ht="16">
      <c r="A1192" s="129"/>
      <c r="B1192" s="274"/>
      <c r="C1192" s="98"/>
      <c r="D1192" s="98"/>
      <c r="E1192" s="276"/>
    </row>
    <row r="1193" spans="1:5" ht="16">
      <c r="A1193" s="129"/>
      <c r="B1193" s="274"/>
      <c r="C1193" s="98"/>
      <c r="D1193" s="98"/>
      <c r="E1193" s="276"/>
    </row>
    <row r="1194" spans="1:5" ht="16">
      <c r="A1194" s="129"/>
      <c r="B1194" s="274"/>
      <c r="C1194" s="98"/>
      <c r="D1194" s="98"/>
      <c r="E1194" s="276"/>
    </row>
    <row r="1195" spans="1:5" ht="16">
      <c r="A1195" s="129"/>
      <c r="B1195" s="274"/>
      <c r="C1195" s="98"/>
      <c r="D1195" s="98"/>
      <c r="E1195" s="276"/>
    </row>
    <row r="1196" spans="1:5" ht="16">
      <c r="A1196" s="129"/>
      <c r="B1196" s="274"/>
      <c r="C1196" s="98"/>
      <c r="D1196" s="98"/>
      <c r="E1196" s="276"/>
    </row>
    <row r="1197" spans="1:5" ht="16">
      <c r="A1197" s="129"/>
      <c r="B1197" s="274"/>
      <c r="C1197" s="98"/>
      <c r="D1197" s="98"/>
      <c r="E1197" s="276"/>
    </row>
    <row r="1198" spans="1:5" ht="16">
      <c r="A1198" s="129"/>
      <c r="B1198" s="274"/>
      <c r="C1198" s="98"/>
      <c r="D1198" s="98"/>
      <c r="E1198" s="276"/>
    </row>
    <row r="1199" spans="1:5" ht="16">
      <c r="A1199" s="129"/>
      <c r="B1199" s="274"/>
      <c r="C1199" s="98"/>
      <c r="D1199" s="98"/>
      <c r="E1199" s="276"/>
    </row>
    <row r="1200" spans="1:5" ht="16">
      <c r="A1200" s="129"/>
      <c r="B1200" s="274"/>
      <c r="C1200" s="98"/>
      <c r="D1200" s="98"/>
      <c r="E1200" s="276"/>
    </row>
    <row r="1201" spans="1:5" ht="16">
      <c r="A1201" s="129"/>
      <c r="B1201" s="274"/>
      <c r="C1201" s="98"/>
      <c r="D1201" s="98"/>
      <c r="E1201" s="276"/>
    </row>
    <row r="1202" spans="1:5" ht="16">
      <c r="A1202" s="129"/>
      <c r="B1202" s="274"/>
      <c r="C1202" s="98"/>
      <c r="D1202" s="98"/>
      <c r="E1202" s="276"/>
    </row>
    <row r="1203" spans="1:5" ht="16">
      <c r="A1203" s="129"/>
      <c r="B1203" s="274"/>
      <c r="C1203" s="98"/>
      <c r="D1203" s="98"/>
      <c r="E1203" s="276"/>
    </row>
    <row r="1204" spans="1:5" ht="16">
      <c r="A1204" s="129"/>
      <c r="B1204" s="274"/>
      <c r="C1204" s="98"/>
      <c r="D1204" s="98"/>
      <c r="E1204" s="276"/>
    </row>
    <row r="1205" spans="1:5" ht="16">
      <c r="A1205" s="129"/>
      <c r="B1205" s="274"/>
      <c r="C1205" s="98"/>
      <c r="D1205" s="98"/>
      <c r="E1205" s="276"/>
    </row>
    <row r="1206" spans="1:5" ht="16">
      <c r="A1206" s="129"/>
      <c r="B1206" s="274"/>
      <c r="C1206" s="98"/>
      <c r="D1206" s="98"/>
      <c r="E1206" s="276"/>
    </row>
    <row r="1207" spans="1:5" ht="16">
      <c r="A1207" s="129"/>
      <c r="B1207" s="274"/>
      <c r="C1207" s="98"/>
      <c r="D1207" s="98"/>
      <c r="E1207" s="276"/>
    </row>
    <row r="1208" spans="1:5" ht="16">
      <c r="A1208" s="129"/>
      <c r="B1208" s="274"/>
      <c r="C1208" s="98"/>
      <c r="D1208" s="98"/>
      <c r="E1208" s="276"/>
    </row>
    <row r="1209" spans="1:5" ht="16">
      <c r="A1209" s="129"/>
      <c r="B1209" s="274"/>
      <c r="C1209" s="98"/>
      <c r="D1209" s="98"/>
      <c r="E1209" s="276"/>
    </row>
    <row r="1210" spans="1:5" ht="16">
      <c r="A1210" s="129"/>
      <c r="B1210" s="274"/>
      <c r="C1210" s="98"/>
      <c r="D1210" s="98"/>
      <c r="E1210" s="276"/>
    </row>
    <row r="1211" spans="1:5" ht="16">
      <c r="A1211" s="129"/>
      <c r="B1211" s="274"/>
      <c r="C1211" s="98"/>
      <c r="D1211" s="98"/>
      <c r="E1211" s="276"/>
    </row>
    <row r="1212" spans="1:5" ht="16">
      <c r="A1212" s="129"/>
      <c r="B1212" s="274"/>
      <c r="C1212" s="98"/>
      <c r="D1212" s="98"/>
      <c r="E1212" s="276"/>
    </row>
    <row r="1213" spans="1:5" ht="16">
      <c r="A1213" s="129"/>
      <c r="B1213" s="274"/>
      <c r="C1213" s="98"/>
      <c r="D1213" s="98"/>
      <c r="E1213" s="276"/>
    </row>
    <row r="1214" spans="1:5" ht="16">
      <c r="A1214" s="129"/>
      <c r="B1214" s="274"/>
      <c r="C1214" s="98"/>
      <c r="D1214" s="98"/>
      <c r="E1214" s="276"/>
    </row>
    <row r="1215" spans="1:5" ht="16">
      <c r="A1215" s="129"/>
      <c r="B1215" s="274"/>
      <c r="C1215" s="98"/>
      <c r="D1215" s="98"/>
      <c r="E1215" s="276"/>
    </row>
    <row r="1216" spans="1:5" ht="16">
      <c r="A1216" s="129"/>
      <c r="B1216" s="274"/>
      <c r="C1216" s="98"/>
      <c r="D1216" s="98"/>
      <c r="E1216" s="276"/>
    </row>
    <row r="1217" spans="1:5" ht="16">
      <c r="A1217" s="129"/>
      <c r="B1217" s="274"/>
      <c r="C1217" s="98"/>
      <c r="D1217" s="98"/>
      <c r="E1217" s="276"/>
    </row>
    <row r="1218" spans="1:5" ht="16">
      <c r="A1218" s="129"/>
      <c r="B1218" s="274"/>
      <c r="C1218" s="98"/>
      <c r="D1218" s="98"/>
      <c r="E1218" s="276"/>
    </row>
    <row r="1219" spans="1:5" ht="16">
      <c r="A1219" s="129"/>
      <c r="B1219" s="274"/>
      <c r="C1219" s="98"/>
      <c r="D1219" s="98"/>
      <c r="E1219" s="276"/>
    </row>
    <row r="1220" spans="1:5" ht="16">
      <c r="A1220" s="129"/>
      <c r="B1220" s="274"/>
      <c r="C1220" s="98"/>
      <c r="D1220" s="98"/>
      <c r="E1220" s="276"/>
    </row>
    <row r="1221" spans="1:5" ht="16">
      <c r="A1221" s="129"/>
      <c r="B1221" s="274"/>
      <c r="C1221" s="98"/>
      <c r="D1221" s="98"/>
      <c r="E1221" s="276"/>
    </row>
    <row r="1222" spans="1:5" ht="16">
      <c r="A1222" s="129"/>
      <c r="B1222" s="274"/>
      <c r="C1222" s="98"/>
      <c r="D1222" s="98"/>
      <c r="E1222" s="276"/>
    </row>
    <row r="1223" spans="1:5" ht="16">
      <c r="A1223" s="129"/>
      <c r="B1223" s="274"/>
      <c r="C1223" s="98"/>
      <c r="D1223" s="98"/>
      <c r="E1223" s="276"/>
    </row>
    <row r="1224" spans="1:5" ht="16">
      <c r="A1224" s="129"/>
      <c r="B1224" s="274"/>
      <c r="C1224" s="98"/>
      <c r="D1224" s="98"/>
      <c r="E1224" s="276"/>
    </row>
    <row r="1225" spans="1:5" ht="16">
      <c r="A1225" s="129"/>
      <c r="B1225" s="274"/>
      <c r="C1225" s="98"/>
      <c r="D1225" s="98"/>
      <c r="E1225" s="276"/>
    </row>
    <row r="1226" spans="1:5" ht="16">
      <c r="A1226" s="129"/>
      <c r="B1226" s="274"/>
      <c r="C1226" s="98"/>
      <c r="D1226" s="98"/>
      <c r="E1226" s="276"/>
    </row>
    <row r="1227" spans="1:5" ht="16">
      <c r="A1227" s="129"/>
      <c r="B1227" s="274"/>
      <c r="C1227" s="98"/>
      <c r="D1227" s="98"/>
      <c r="E1227" s="276"/>
    </row>
    <row r="1228" spans="1:5" ht="16">
      <c r="A1228" s="129"/>
      <c r="B1228" s="274"/>
      <c r="C1228" s="98"/>
      <c r="D1228" s="98"/>
      <c r="E1228" s="276"/>
    </row>
    <row r="1229" spans="1:5" ht="16">
      <c r="A1229" s="129"/>
      <c r="B1229" s="274"/>
      <c r="C1229" s="98"/>
      <c r="D1229" s="98"/>
      <c r="E1229" s="276"/>
    </row>
    <row r="1230" spans="1:5" ht="16">
      <c r="A1230" s="129"/>
      <c r="B1230" s="274"/>
      <c r="C1230" s="98"/>
      <c r="D1230" s="98"/>
      <c r="E1230" s="276"/>
    </row>
    <row r="1231" spans="1:5" ht="16">
      <c r="A1231" s="129"/>
      <c r="B1231" s="274"/>
      <c r="C1231" s="98"/>
      <c r="D1231" s="98"/>
      <c r="E1231" s="276"/>
    </row>
    <row r="1232" spans="1:5" ht="16">
      <c r="A1232" s="129"/>
      <c r="B1232" s="274"/>
      <c r="C1232" s="98"/>
      <c r="D1232" s="98"/>
      <c r="E1232" s="276"/>
    </row>
    <row r="1233" spans="1:5" ht="16">
      <c r="A1233" s="129"/>
      <c r="B1233" s="274"/>
      <c r="C1233" s="98"/>
      <c r="D1233" s="98"/>
      <c r="E1233" s="276"/>
    </row>
    <row r="1234" spans="1:5" ht="16">
      <c r="A1234" s="129"/>
      <c r="B1234" s="274"/>
      <c r="C1234" s="98"/>
      <c r="D1234" s="98"/>
      <c r="E1234" s="276"/>
    </row>
    <row r="1235" spans="1:5" ht="16">
      <c r="A1235" s="129"/>
      <c r="B1235" s="274"/>
      <c r="C1235" s="98"/>
      <c r="D1235" s="98"/>
      <c r="E1235" s="276"/>
    </row>
    <row r="1236" spans="1:5" ht="16">
      <c r="A1236" s="129"/>
      <c r="B1236" s="274"/>
      <c r="C1236" s="98"/>
      <c r="D1236" s="98"/>
      <c r="E1236" s="276"/>
    </row>
    <row r="1237" spans="1:5" ht="16">
      <c r="A1237" s="129"/>
      <c r="B1237" s="274"/>
      <c r="C1237" s="98"/>
      <c r="D1237" s="98"/>
      <c r="E1237" s="276"/>
    </row>
    <row r="1238" spans="1:5" ht="16">
      <c r="A1238" s="129"/>
      <c r="B1238" s="274"/>
      <c r="C1238" s="98"/>
      <c r="D1238" s="98"/>
      <c r="E1238" s="276"/>
    </row>
    <row r="1239" spans="1:5" ht="16">
      <c r="A1239" s="129"/>
      <c r="B1239" s="274"/>
      <c r="C1239" s="98"/>
      <c r="D1239" s="98"/>
      <c r="E1239" s="276"/>
    </row>
    <row r="1240" spans="1:5" ht="16">
      <c r="A1240" s="129"/>
      <c r="B1240" s="274"/>
      <c r="C1240" s="98"/>
      <c r="D1240" s="98"/>
      <c r="E1240" s="276"/>
    </row>
    <row r="1241" spans="1:5" ht="16">
      <c r="A1241" s="129"/>
      <c r="B1241" s="274"/>
      <c r="C1241" s="98"/>
      <c r="D1241" s="98"/>
      <c r="E1241" s="276"/>
    </row>
    <row r="1242" spans="1:5" ht="16">
      <c r="A1242" s="129"/>
      <c r="B1242" s="274"/>
      <c r="C1242" s="98"/>
      <c r="D1242" s="98"/>
      <c r="E1242" s="276"/>
    </row>
    <row r="1243" spans="1:5" ht="16">
      <c r="A1243" s="129"/>
      <c r="B1243" s="274"/>
      <c r="C1243" s="98"/>
      <c r="D1243" s="98"/>
      <c r="E1243" s="276"/>
    </row>
    <row r="1244" spans="1:5" ht="16">
      <c r="A1244" s="129"/>
      <c r="B1244" s="274"/>
      <c r="C1244" s="98"/>
      <c r="D1244" s="98"/>
      <c r="E1244" s="276"/>
    </row>
    <row r="1245" spans="1:5" ht="16">
      <c r="A1245" s="129"/>
      <c r="B1245" s="274"/>
      <c r="C1245" s="98"/>
      <c r="D1245" s="98"/>
      <c r="E1245" s="276"/>
    </row>
    <row r="1246" spans="1:5" ht="16">
      <c r="A1246" s="129"/>
      <c r="B1246" s="274"/>
      <c r="C1246" s="98"/>
      <c r="D1246" s="98"/>
      <c r="E1246" s="276"/>
    </row>
    <row r="1247" spans="1:5" ht="16">
      <c r="A1247" s="129"/>
      <c r="B1247" s="274"/>
      <c r="C1247" s="98"/>
      <c r="D1247" s="98"/>
      <c r="E1247" s="276"/>
    </row>
    <row r="1248" spans="1:5" ht="16">
      <c r="A1248" s="129"/>
      <c r="B1248" s="274"/>
      <c r="C1248" s="98"/>
      <c r="D1248" s="98"/>
      <c r="E1248" s="276"/>
    </row>
    <row r="1249" spans="1:5" ht="16">
      <c r="A1249" s="129"/>
      <c r="B1249" s="274"/>
      <c r="C1249" s="98"/>
      <c r="D1249" s="98"/>
      <c r="E1249" s="276"/>
    </row>
    <row r="1250" spans="1:5" ht="16">
      <c r="A1250" s="129"/>
      <c r="B1250" s="274"/>
      <c r="C1250" s="98"/>
      <c r="D1250" s="98"/>
      <c r="E1250" s="276"/>
    </row>
    <row r="1251" spans="1:5" ht="16">
      <c r="A1251" s="129"/>
      <c r="B1251" s="274"/>
      <c r="C1251" s="98"/>
      <c r="D1251" s="98"/>
      <c r="E1251" s="276"/>
    </row>
    <row r="1252" spans="1:5" ht="16">
      <c r="A1252" s="129"/>
      <c r="B1252" s="274"/>
      <c r="C1252" s="98"/>
      <c r="D1252" s="98"/>
      <c r="E1252" s="276"/>
    </row>
    <row r="1253" spans="1:5" ht="16">
      <c r="A1253" s="129"/>
      <c r="B1253" s="274"/>
      <c r="C1253" s="98"/>
      <c r="D1253" s="98"/>
      <c r="E1253" s="276"/>
    </row>
    <row r="1254" spans="1:5" ht="16">
      <c r="A1254" s="129"/>
      <c r="B1254" s="274"/>
      <c r="C1254" s="98"/>
      <c r="D1254" s="98"/>
      <c r="E1254" s="276"/>
    </row>
    <row r="1255" spans="1:5" ht="16">
      <c r="A1255" s="129"/>
      <c r="B1255" s="274"/>
      <c r="C1255" s="98"/>
      <c r="D1255" s="98"/>
      <c r="E1255" s="276"/>
    </row>
    <row r="1256" spans="1:5" ht="16">
      <c r="A1256" s="129"/>
      <c r="B1256" s="274"/>
      <c r="C1256" s="98"/>
      <c r="D1256" s="98"/>
      <c r="E1256" s="276"/>
    </row>
    <row r="1257" spans="1:5" ht="16">
      <c r="A1257" s="129"/>
      <c r="B1257" s="274"/>
      <c r="C1257" s="98"/>
      <c r="D1257" s="98"/>
      <c r="E1257" s="276"/>
    </row>
    <row r="1258" spans="1:5" ht="16">
      <c r="A1258" s="129"/>
      <c r="B1258" s="274"/>
      <c r="C1258" s="98"/>
      <c r="D1258" s="98"/>
      <c r="E1258" s="276"/>
    </row>
    <row r="1259" spans="1:5" ht="16">
      <c r="A1259" s="129"/>
      <c r="B1259" s="274"/>
      <c r="C1259" s="98"/>
      <c r="D1259" s="98"/>
      <c r="E1259" s="276"/>
    </row>
    <row r="1260" spans="1:5" ht="16">
      <c r="A1260" s="129"/>
      <c r="B1260" s="274"/>
      <c r="C1260" s="98"/>
      <c r="D1260" s="98"/>
      <c r="E1260" s="276"/>
    </row>
    <row r="1261" spans="1:5" ht="16">
      <c r="A1261" s="129"/>
      <c r="B1261" s="274"/>
      <c r="C1261" s="98"/>
      <c r="D1261" s="98"/>
      <c r="E1261" s="276"/>
    </row>
    <row r="1262" spans="1:5" ht="16">
      <c r="A1262" s="129"/>
      <c r="B1262" s="274"/>
      <c r="C1262" s="98"/>
      <c r="D1262" s="98"/>
      <c r="E1262" s="276"/>
    </row>
    <row r="1263" spans="1:5" ht="16">
      <c r="A1263" s="129"/>
      <c r="B1263" s="274"/>
      <c r="C1263" s="98"/>
      <c r="D1263" s="98"/>
      <c r="E1263" s="276"/>
    </row>
    <row r="1264" spans="1:5" ht="16">
      <c r="A1264" s="129"/>
      <c r="B1264" s="274"/>
      <c r="C1264" s="98"/>
      <c r="D1264" s="98"/>
      <c r="E1264" s="276"/>
    </row>
    <row r="1265" spans="1:5" ht="16">
      <c r="A1265" s="129"/>
      <c r="B1265" s="274"/>
      <c r="C1265" s="98"/>
      <c r="D1265" s="98"/>
      <c r="E1265" s="276"/>
    </row>
    <row r="1266" spans="1:5" ht="16">
      <c r="A1266" s="129"/>
      <c r="B1266" s="274"/>
      <c r="C1266" s="98"/>
      <c r="D1266" s="98"/>
      <c r="E1266" s="276"/>
    </row>
    <row r="1267" spans="1:5" ht="16">
      <c r="A1267" s="129"/>
      <c r="B1267" s="274"/>
      <c r="C1267" s="98"/>
      <c r="D1267" s="98"/>
      <c r="E1267" s="276"/>
    </row>
    <row r="1268" spans="1:5" ht="16">
      <c r="A1268" s="129"/>
      <c r="B1268" s="274"/>
      <c r="C1268" s="98"/>
      <c r="D1268" s="98"/>
      <c r="E1268" s="276"/>
    </row>
    <row r="1269" spans="1:5" ht="16">
      <c r="A1269" s="129"/>
      <c r="B1269" s="274"/>
      <c r="C1269" s="98"/>
      <c r="D1269" s="98"/>
      <c r="E1269" s="276"/>
    </row>
    <row r="1270" spans="1:5" ht="16">
      <c r="A1270" s="129"/>
      <c r="B1270" s="274"/>
      <c r="C1270" s="98"/>
      <c r="D1270" s="98"/>
      <c r="E1270" s="276"/>
    </row>
    <row r="1271" spans="1:5" ht="16">
      <c r="A1271" s="129"/>
      <c r="B1271" s="274"/>
      <c r="C1271" s="98"/>
      <c r="D1271" s="98"/>
      <c r="E1271" s="276"/>
    </row>
    <row r="1272" spans="1:5" ht="16">
      <c r="A1272" s="129"/>
      <c r="B1272" s="274"/>
      <c r="C1272" s="98"/>
      <c r="D1272" s="98"/>
      <c r="E1272" s="276"/>
    </row>
    <row r="1273" spans="1:5" ht="16">
      <c r="A1273" s="129"/>
      <c r="B1273" s="274"/>
      <c r="C1273" s="98"/>
      <c r="D1273" s="98"/>
      <c r="E1273" s="276"/>
    </row>
    <row r="1274" spans="1:5" ht="16">
      <c r="A1274" s="129"/>
      <c r="B1274" s="274"/>
      <c r="C1274" s="98"/>
      <c r="D1274" s="98"/>
      <c r="E1274" s="276"/>
    </row>
    <row r="1275" spans="1:5" ht="16">
      <c r="A1275" s="129"/>
      <c r="B1275" s="274"/>
      <c r="C1275" s="98"/>
      <c r="D1275" s="98"/>
      <c r="E1275" s="276"/>
    </row>
    <row r="1276" spans="1:5" ht="16">
      <c r="A1276" s="129"/>
      <c r="B1276" s="274"/>
      <c r="C1276" s="98"/>
      <c r="D1276" s="98"/>
      <c r="E1276" s="276"/>
    </row>
    <row r="1277" spans="1:5" ht="16">
      <c r="A1277" s="129"/>
      <c r="B1277" s="274"/>
      <c r="C1277" s="98"/>
      <c r="D1277" s="98"/>
      <c r="E1277" s="276"/>
    </row>
    <row r="1278" spans="1:5" ht="16">
      <c r="A1278" s="129"/>
      <c r="B1278" s="274"/>
      <c r="C1278" s="98"/>
      <c r="D1278" s="98"/>
      <c r="E1278" s="276"/>
    </row>
    <row r="1279" spans="1:5" ht="16">
      <c r="A1279" s="129"/>
      <c r="B1279" s="274"/>
      <c r="C1279" s="98"/>
      <c r="D1279" s="98"/>
      <c r="E1279" s="276"/>
    </row>
    <row r="1280" spans="1:5" ht="16">
      <c r="A1280" s="129"/>
      <c r="B1280" s="274"/>
      <c r="C1280" s="98"/>
      <c r="D1280" s="98"/>
      <c r="E1280" s="276"/>
    </row>
    <row r="1281" spans="1:5" ht="16">
      <c r="A1281" s="129"/>
      <c r="B1281" s="274"/>
      <c r="C1281" s="98"/>
      <c r="D1281" s="98"/>
      <c r="E1281" s="276"/>
    </row>
    <row r="1282" spans="1:5" ht="16">
      <c r="A1282" s="129"/>
      <c r="B1282" s="274"/>
      <c r="C1282" s="98"/>
      <c r="D1282" s="98"/>
      <c r="E1282" s="276"/>
    </row>
    <row r="1283" spans="1:5" ht="16">
      <c r="A1283" s="129"/>
      <c r="B1283" s="274"/>
      <c r="C1283" s="98"/>
      <c r="D1283" s="98"/>
      <c r="E1283" s="276"/>
    </row>
    <row r="1284" spans="1:5" ht="16">
      <c r="A1284" s="129"/>
      <c r="B1284" s="274"/>
      <c r="C1284" s="98"/>
      <c r="D1284" s="98"/>
      <c r="E1284" s="276"/>
    </row>
    <row r="1285" spans="1:5" ht="16">
      <c r="A1285" s="129"/>
      <c r="B1285" s="274"/>
      <c r="C1285" s="98"/>
      <c r="D1285" s="98"/>
      <c r="E1285" s="276"/>
    </row>
    <row r="1286" spans="1:5" ht="16">
      <c r="A1286" s="129"/>
      <c r="B1286" s="274"/>
      <c r="C1286" s="98"/>
      <c r="D1286" s="98"/>
      <c r="E1286" s="276"/>
    </row>
    <row r="1287" spans="1:5" ht="16">
      <c r="A1287" s="129"/>
      <c r="B1287" s="274"/>
      <c r="C1287" s="98"/>
      <c r="D1287" s="98"/>
      <c r="E1287" s="276"/>
    </row>
    <row r="1288" spans="1:5" ht="16">
      <c r="A1288" s="129"/>
      <c r="B1288" s="274"/>
      <c r="C1288" s="98"/>
      <c r="D1288" s="98"/>
      <c r="E1288" s="276"/>
    </row>
    <row r="1289" spans="1:5" ht="16">
      <c r="A1289" s="129"/>
      <c r="B1289" s="274"/>
      <c r="C1289" s="98"/>
      <c r="D1289" s="98"/>
      <c r="E1289" s="276"/>
    </row>
    <row r="1290" spans="1:5" ht="16">
      <c r="A1290" s="129"/>
      <c r="B1290" s="274"/>
      <c r="C1290" s="98"/>
      <c r="D1290" s="98"/>
      <c r="E1290" s="276"/>
    </row>
    <row r="1291" spans="1:5" ht="16">
      <c r="A1291" s="129"/>
      <c r="B1291" s="274"/>
      <c r="C1291" s="98"/>
      <c r="D1291" s="98"/>
      <c r="E1291" s="276"/>
    </row>
    <row r="1292" spans="1:5" ht="16">
      <c r="A1292" s="129"/>
      <c r="B1292" s="274"/>
      <c r="C1292" s="98"/>
      <c r="D1292" s="98"/>
      <c r="E1292" s="276"/>
    </row>
    <row r="1293" spans="1:5" ht="16">
      <c r="A1293" s="129"/>
      <c r="B1293" s="274"/>
      <c r="C1293" s="98"/>
      <c r="D1293" s="98"/>
      <c r="E1293" s="276"/>
    </row>
    <row r="1294" spans="1:5" ht="16">
      <c r="A1294" s="129"/>
      <c r="B1294" s="274"/>
      <c r="C1294" s="98"/>
      <c r="D1294" s="98"/>
      <c r="E1294" s="276"/>
    </row>
    <row r="1295" spans="1:5" ht="16">
      <c r="A1295" s="129"/>
      <c r="B1295" s="274"/>
      <c r="C1295" s="98"/>
      <c r="D1295" s="98"/>
      <c r="E1295" s="276"/>
    </row>
    <row r="1296" spans="1:5" ht="16">
      <c r="A1296" s="129"/>
      <c r="B1296" s="274"/>
      <c r="C1296" s="98"/>
      <c r="D1296" s="98"/>
      <c r="E1296" s="276"/>
    </row>
    <row r="1297" spans="1:5" ht="16">
      <c r="A1297" s="129"/>
      <c r="B1297" s="274"/>
      <c r="C1297" s="98"/>
      <c r="D1297" s="98"/>
      <c r="E1297" s="276"/>
    </row>
    <row r="1298" spans="1:5" ht="16">
      <c r="A1298" s="129"/>
      <c r="B1298" s="274"/>
      <c r="C1298" s="98"/>
      <c r="D1298" s="98"/>
      <c r="E1298" s="276"/>
    </row>
    <row r="1299" spans="1:5" ht="16">
      <c r="A1299" s="129"/>
      <c r="B1299" s="274"/>
      <c r="C1299" s="98"/>
      <c r="D1299" s="98"/>
      <c r="E1299" s="276"/>
    </row>
    <row r="1300" spans="1:5" ht="16">
      <c r="A1300" s="129"/>
      <c r="B1300" s="274"/>
      <c r="C1300" s="98"/>
      <c r="D1300" s="98"/>
      <c r="E1300" s="276"/>
    </row>
    <row r="1301" spans="1:5" ht="16">
      <c r="A1301" s="129"/>
      <c r="B1301" s="274"/>
      <c r="C1301" s="98"/>
      <c r="D1301" s="98"/>
      <c r="E1301" s="276"/>
    </row>
    <row r="1302" spans="1:5" ht="16">
      <c r="A1302" s="129"/>
      <c r="B1302" s="274"/>
      <c r="C1302" s="98"/>
      <c r="D1302" s="98"/>
      <c r="E1302" s="276"/>
    </row>
    <row r="1303" spans="1:5" ht="16">
      <c r="A1303" s="129"/>
      <c r="B1303" s="274"/>
      <c r="C1303" s="98"/>
      <c r="D1303" s="98"/>
      <c r="E1303" s="276"/>
    </row>
    <row r="1304" spans="1:5" ht="16">
      <c r="A1304" s="129"/>
      <c r="B1304" s="274"/>
      <c r="C1304" s="98"/>
      <c r="D1304" s="98"/>
      <c r="E1304" s="276"/>
    </row>
    <row r="1305" spans="1:5" ht="16">
      <c r="A1305" s="129"/>
      <c r="B1305" s="274"/>
      <c r="C1305" s="98"/>
      <c r="D1305" s="98"/>
      <c r="E1305" s="276"/>
    </row>
    <row r="1306" spans="1:5" ht="16">
      <c r="A1306" s="129"/>
      <c r="B1306" s="274"/>
      <c r="C1306" s="98"/>
      <c r="D1306" s="98"/>
      <c r="E1306" s="276"/>
    </row>
    <row r="1307" spans="1:5" ht="16">
      <c r="A1307" s="129"/>
      <c r="B1307" s="274"/>
      <c r="C1307" s="98"/>
      <c r="D1307" s="98"/>
      <c r="E1307" s="276"/>
    </row>
    <row r="1308" spans="1:5" ht="16">
      <c r="A1308" s="129"/>
      <c r="B1308" s="274"/>
      <c r="C1308" s="98"/>
      <c r="D1308" s="98"/>
      <c r="E1308" s="276"/>
    </row>
    <row r="1309" spans="1:5" ht="16">
      <c r="A1309" s="129"/>
      <c r="B1309" s="274"/>
      <c r="C1309" s="98"/>
      <c r="D1309" s="98"/>
      <c r="E1309" s="276"/>
    </row>
    <row r="1310" spans="1:5" ht="16">
      <c r="A1310" s="129"/>
      <c r="B1310" s="274"/>
      <c r="C1310" s="98"/>
      <c r="D1310" s="98"/>
      <c r="E1310" s="276"/>
    </row>
    <row r="1311" spans="1:5" ht="16">
      <c r="A1311" s="129"/>
      <c r="B1311" s="274"/>
      <c r="C1311" s="98"/>
      <c r="D1311" s="98"/>
      <c r="E1311" s="276"/>
    </row>
    <row r="1312" spans="1:5" ht="16">
      <c r="A1312" s="129"/>
      <c r="B1312" s="274"/>
      <c r="C1312" s="98"/>
      <c r="D1312" s="98"/>
      <c r="E1312" s="276"/>
    </row>
    <row r="1313" spans="1:5" ht="16">
      <c r="A1313" s="129"/>
      <c r="B1313" s="274"/>
      <c r="C1313" s="98"/>
      <c r="D1313" s="98"/>
      <c r="E1313" s="276"/>
    </row>
    <row r="1314" spans="1:5" ht="16">
      <c r="A1314" s="129"/>
      <c r="B1314" s="274"/>
      <c r="C1314" s="98"/>
      <c r="D1314" s="98"/>
      <c r="E1314" s="276"/>
    </row>
    <row r="1315" spans="1:5" ht="16">
      <c r="A1315" s="129"/>
      <c r="B1315" s="274"/>
      <c r="C1315" s="98"/>
      <c r="D1315" s="98"/>
      <c r="E1315" s="276"/>
    </row>
    <row r="1316" spans="1:5" ht="16">
      <c r="A1316" s="129"/>
      <c r="B1316" s="274"/>
      <c r="C1316" s="98"/>
      <c r="D1316" s="98"/>
      <c r="E1316" s="276"/>
    </row>
    <row r="1317" spans="1:5" ht="16">
      <c r="A1317" s="129"/>
      <c r="B1317" s="274"/>
      <c r="C1317" s="98"/>
      <c r="D1317" s="98"/>
      <c r="E1317" s="276"/>
    </row>
    <row r="1318" spans="1:5" ht="16">
      <c r="A1318" s="129"/>
      <c r="B1318" s="274"/>
      <c r="C1318" s="98"/>
      <c r="D1318" s="98"/>
      <c r="E1318" s="276"/>
    </row>
    <row r="1319" spans="1:5" ht="16">
      <c r="A1319" s="129"/>
      <c r="B1319" s="274"/>
      <c r="C1319" s="98"/>
      <c r="D1319" s="98"/>
      <c r="E1319" s="276"/>
    </row>
    <row r="1320" spans="1:5" ht="16">
      <c r="A1320" s="129"/>
      <c r="B1320" s="274"/>
      <c r="C1320" s="98"/>
      <c r="D1320" s="98"/>
      <c r="E1320" s="276"/>
    </row>
    <row r="1321" spans="1:5" ht="16">
      <c r="A1321" s="129"/>
      <c r="B1321" s="274"/>
      <c r="C1321" s="98"/>
      <c r="D1321" s="98"/>
      <c r="E1321" s="276"/>
    </row>
    <row r="1322" spans="1:5" ht="16">
      <c r="A1322" s="129"/>
      <c r="B1322" s="274"/>
      <c r="C1322" s="98"/>
      <c r="D1322" s="98"/>
      <c r="E1322" s="276"/>
    </row>
    <row r="1323" spans="1:5" ht="16">
      <c r="A1323" s="129"/>
      <c r="B1323" s="274"/>
      <c r="C1323" s="98"/>
      <c r="D1323" s="98"/>
      <c r="E1323" s="276"/>
    </row>
    <row r="1324" spans="1:5" ht="16">
      <c r="A1324" s="129"/>
      <c r="B1324" s="274"/>
      <c r="C1324" s="98"/>
      <c r="D1324" s="98"/>
      <c r="E1324" s="276"/>
    </row>
    <row r="1325" spans="1:5" ht="16">
      <c r="A1325" s="129"/>
      <c r="B1325" s="274"/>
      <c r="C1325" s="98"/>
      <c r="D1325" s="98"/>
      <c r="E1325" s="276"/>
    </row>
    <row r="1326" spans="1:5" ht="16">
      <c r="A1326" s="129"/>
      <c r="B1326" s="274"/>
      <c r="C1326" s="98"/>
      <c r="D1326" s="98"/>
      <c r="E1326" s="276"/>
    </row>
    <row r="1327" spans="1:5" ht="16">
      <c r="A1327" s="129"/>
      <c r="B1327" s="274"/>
      <c r="C1327" s="98"/>
      <c r="D1327" s="98"/>
      <c r="E1327" s="276"/>
    </row>
    <row r="1328" spans="1:5" ht="16">
      <c r="A1328" s="129"/>
      <c r="B1328" s="274"/>
      <c r="C1328" s="98"/>
      <c r="D1328" s="98"/>
      <c r="E1328" s="276"/>
    </row>
    <row r="1329" spans="1:5" ht="16">
      <c r="A1329" s="129"/>
      <c r="B1329" s="274"/>
      <c r="C1329" s="98"/>
      <c r="D1329" s="98"/>
      <c r="E1329" s="276"/>
    </row>
    <row r="1330" spans="1:5" ht="16">
      <c r="A1330" s="129"/>
      <c r="B1330" s="274"/>
      <c r="C1330" s="98"/>
      <c r="D1330" s="98"/>
      <c r="E1330" s="276"/>
    </row>
    <row r="1331" spans="1:5" ht="16">
      <c r="A1331" s="129"/>
      <c r="B1331" s="274"/>
      <c r="C1331" s="98"/>
      <c r="D1331" s="98"/>
      <c r="E1331" s="276"/>
    </row>
    <row r="1332" spans="1:5" ht="16">
      <c r="A1332" s="129"/>
      <c r="B1332" s="274"/>
      <c r="C1332" s="98"/>
      <c r="D1332" s="98"/>
      <c r="E1332" s="276"/>
    </row>
    <row r="1333" spans="1:5" ht="16">
      <c r="A1333" s="129"/>
      <c r="B1333" s="274"/>
      <c r="C1333" s="98"/>
      <c r="D1333" s="98"/>
      <c r="E1333" s="276"/>
    </row>
    <row r="1334" spans="1:5" ht="16">
      <c r="A1334" s="129"/>
      <c r="B1334" s="274"/>
      <c r="C1334" s="98"/>
      <c r="D1334" s="98"/>
      <c r="E1334" s="276"/>
    </row>
    <row r="1335" spans="1:5" ht="16">
      <c r="A1335" s="129"/>
      <c r="B1335" s="274"/>
      <c r="C1335" s="98"/>
      <c r="D1335" s="98"/>
      <c r="E1335" s="276"/>
    </row>
    <row r="1336" spans="1:5" ht="16">
      <c r="A1336" s="129"/>
      <c r="B1336" s="274"/>
      <c r="C1336" s="98"/>
      <c r="D1336" s="98"/>
      <c r="E1336" s="276"/>
    </row>
    <row r="1337" spans="1:5" ht="16">
      <c r="A1337" s="129"/>
      <c r="B1337" s="274"/>
      <c r="C1337" s="98"/>
      <c r="D1337" s="98"/>
      <c r="E1337" s="276"/>
    </row>
    <row r="1338" spans="1:5" ht="16">
      <c r="A1338" s="129"/>
      <c r="B1338" s="274"/>
      <c r="C1338" s="98"/>
      <c r="D1338" s="98"/>
      <c r="E1338" s="276"/>
    </row>
    <row r="1339" spans="1:5" ht="16">
      <c r="A1339" s="129"/>
      <c r="B1339" s="274"/>
      <c r="C1339" s="98"/>
      <c r="D1339" s="98"/>
      <c r="E1339" s="276"/>
    </row>
    <row r="1340" spans="1:5" ht="16">
      <c r="A1340" s="129"/>
      <c r="B1340" s="274"/>
      <c r="C1340" s="98"/>
      <c r="D1340" s="98"/>
      <c r="E1340" s="276"/>
    </row>
    <row r="1341" spans="1:5" ht="16">
      <c r="A1341" s="129"/>
      <c r="B1341" s="274"/>
      <c r="C1341" s="98"/>
      <c r="D1341" s="98"/>
      <c r="E1341" s="276"/>
    </row>
    <row r="1342" spans="1:5" ht="16">
      <c r="A1342" s="129"/>
      <c r="B1342" s="274"/>
      <c r="C1342" s="98"/>
      <c r="D1342" s="98"/>
      <c r="E1342" s="276"/>
    </row>
    <row r="1343" spans="1:5" ht="16">
      <c r="A1343" s="129"/>
      <c r="B1343" s="274"/>
      <c r="C1343" s="98"/>
      <c r="D1343" s="98"/>
      <c r="E1343" s="276"/>
    </row>
    <row r="1344" spans="1:5" ht="16">
      <c r="A1344" s="129"/>
      <c r="B1344" s="274"/>
      <c r="C1344" s="98"/>
      <c r="D1344" s="98"/>
      <c r="E1344" s="276"/>
    </row>
    <row r="1345" spans="1:5" ht="16">
      <c r="A1345" s="129"/>
      <c r="B1345" s="274"/>
      <c r="C1345" s="98"/>
      <c r="D1345" s="98"/>
      <c r="E1345" s="276"/>
    </row>
    <row r="1346" spans="1:5" ht="16">
      <c r="A1346" s="129"/>
      <c r="B1346" s="274"/>
      <c r="C1346" s="98"/>
      <c r="D1346" s="98"/>
      <c r="E1346" s="276"/>
    </row>
    <row r="1347" spans="1:5" ht="16">
      <c r="A1347" s="129"/>
      <c r="B1347" s="274"/>
      <c r="C1347" s="98"/>
      <c r="D1347" s="98"/>
      <c r="E1347" s="276"/>
    </row>
    <row r="1348" spans="1:5" ht="16">
      <c r="A1348" s="129"/>
      <c r="B1348" s="274"/>
      <c r="C1348" s="98"/>
      <c r="D1348" s="98"/>
      <c r="E1348" s="276"/>
    </row>
    <row r="1349" spans="1:5" ht="16">
      <c r="A1349" s="129"/>
      <c r="B1349" s="274"/>
      <c r="C1349" s="98"/>
      <c r="D1349" s="98"/>
      <c r="E1349" s="276"/>
    </row>
    <row r="1350" spans="1:5" ht="16">
      <c r="A1350" s="129"/>
      <c r="B1350" s="274"/>
      <c r="C1350" s="98"/>
      <c r="D1350" s="98"/>
      <c r="E1350" s="276"/>
    </row>
    <row r="1351" spans="1:5" ht="16">
      <c r="A1351" s="129"/>
      <c r="B1351" s="274"/>
      <c r="C1351" s="98"/>
      <c r="D1351" s="98"/>
      <c r="E1351" s="276"/>
    </row>
    <row r="1352" spans="1:5" ht="16">
      <c r="A1352" s="129"/>
      <c r="B1352" s="274"/>
      <c r="C1352" s="98"/>
      <c r="D1352" s="98"/>
      <c r="E1352" s="276"/>
    </row>
    <row r="1353" spans="1:5" ht="16">
      <c r="A1353" s="129"/>
      <c r="B1353" s="274"/>
      <c r="C1353" s="98"/>
      <c r="D1353" s="98"/>
      <c r="E1353" s="276"/>
    </row>
    <row r="1354" spans="1:5" ht="16">
      <c r="A1354" s="129"/>
      <c r="B1354" s="274"/>
      <c r="C1354" s="98"/>
      <c r="D1354" s="98"/>
      <c r="E1354" s="276"/>
    </row>
    <row r="1355" spans="1:5" ht="16">
      <c r="A1355" s="129"/>
      <c r="B1355" s="274"/>
      <c r="C1355" s="98"/>
      <c r="D1355" s="98"/>
      <c r="E1355" s="276"/>
    </row>
    <row r="1356" spans="1:5" ht="16">
      <c r="A1356" s="129"/>
      <c r="B1356" s="274"/>
      <c r="C1356" s="98"/>
      <c r="D1356" s="98"/>
      <c r="E1356" s="276"/>
    </row>
    <row r="1357" spans="1:5" ht="16">
      <c r="A1357" s="129"/>
      <c r="B1357" s="274"/>
      <c r="C1357" s="98"/>
      <c r="D1357" s="98"/>
      <c r="E1357" s="276"/>
    </row>
    <row r="1358" spans="1:5" ht="16">
      <c r="A1358" s="129"/>
      <c r="B1358" s="274"/>
      <c r="C1358" s="98"/>
      <c r="D1358" s="98"/>
      <c r="E1358" s="276"/>
    </row>
    <row r="1359" spans="1:5" ht="16">
      <c r="A1359" s="129"/>
      <c r="B1359" s="274"/>
      <c r="C1359" s="98"/>
      <c r="D1359" s="98"/>
      <c r="E1359" s="276"/>
    </row>
    <row r="1360" spans="1:5" ht="16">
      <c r="A1360" s="129"/>
      <c r="B1360" s="274"/>
      <c r="C1360" s="98"/>
      <c r="D1360" s="98"/>
      <c r="E1360" s="276"/>
    </row>
    <row r="1361" spans="1:5" ht="16">
      <c r="A1361" s="129"/>
      <c r="B1361" s="274"/>
      <c r="C1361" s="98"/>
      <c r="D1361" s="98"/>
      <c r="E1361" s="276"/>
    </row>
    <row r="1362" spans="1:5" ht="16">
      <c r="A1362" s="129"/>
      <c r="B1362" s="274"/>
      <c r="C1362" s="98"/>
      <c r="D1362" s="98"/>
      <c r="E1362" s="276"/>
    </row>
    <row r="1363" spans="1:5" ht="16">
      <c r="A1363" s="129"/>
      <c r="B1363" s="274"/>
      <c r="C1363" s="98"/>
      <c r="D1363" s="98"/>
      <c r="E1363" s="276"/>
    </row>
    <row r="1364" spans="1:5" ht="16">
      <c r="A1364" s="129"/>
      <c r="B1364" s="274"/>
      <c r="C1364" s="98"/>
      <c r="D1364" s="98"/>
      <c r="E1364" s="276"/>
    </row>
    <row r="1365" spans="1:5" ht="16">
      <c r="A1365" s="129"/>
      <c r="B1365" s="274"/>
      <c r="C1365" s="98"/>
      <c r="D1365" s="98"/>
      <c r="E1365" s="276"/>
    </row>
    <row r="1366" spans="1:5" ht="16">
      <c r="A1366" s="129"/>
      <c r="B1366" s="274"/>
      <c r="C1366" s="98"/>
      <c r="D1366" s="98"/>
      <c r="E1366" s="276"/>
    </row>
    <row r="1367" spans="1:5" ht="16">
      <c r="A1367" s="129"/>
      <c r="B1367" s="274"/>
      <c r="C1367" s="98"/>
      <c r="D1367" s="98"/>
      <c r="E1367" s="276"/>
    </row>
    <row r="1368" spans="1:5" ht="16">
      <c r="A1368" s="129"/>
      <c r="B1368" s="274"/>
      <c r="C1368" s="98"/>
      <c r="D1368" s="98"/>
      <c r="E1368" s="276"/>
    </row>
    <row r="1369" spans="1:5" ht="16">
      <c r="A1369" s="129"/>
      <c r="B1369" s="274"/>
      <c r="C1369" s="98"/>
      <c r="D1369" s="98"/>
      <c r="E1369" s="276"/>
    </row>
    <row r="1370" spans="1:5" ht="16">
      <c r="A1370" s="129"/>
      <c r="B1370" s="274"/>
      <c r="C1370" s="98"/>
      <c r="D1370" s="98"/>
      <c r="E1370" s="276"/>
    </row>
    <row r="1371" spans="1:5" ht="16">
      <c r="A1371" s="129"/>
      <c r="B1371" s="274"/>
      <c r="C1371" s="98"/>
      <c r="D1371" s="98"/>
      <c r="E1371" s="276"/>
    </row>
    <row r="1372" spans="1:5" ht="16">
      <c r="A1372" s="129"/>
      <c r="B1372" s="274"/>
      <c r="C1372" s="98"/>
      <c r="D1372" s="98"/>
      <c r="E1372" s="276"/>
    </row>
    <row r="1373" spans="1:5" ht="16">
      <c r="A1373" s="129"/>
      <c r="B1373" s="274"/>
      <c r="C1373" s="98"/>
      <c r="D1373" s="98"/>
      <c r="E1373" s="276"/>
    </row>
    <row r="1374" spans="1:5" ht="16">
      <c r="A1374" s="129"/>
      <c r="B1374" s="274"/>
      <c r="C1374" s="98"/>
      <c r="D1374" s="98"/>
      <c r="E1374" s="276"/>
    </row>
    <row r="1375" spans="1:5" ht="16">
      <c r="A1375" s="129"/>
      <c r="B1375" s="274"/>
      <c r="C1375" s="98"/>
      <c r="D1375" s="98"/>
      <c r="E1375" s="276"/>
    </row>
    <row r="1376" spans="1:5" ht="16">
      <c r="A1376" s="129"/>
      <c r="B1376" s="274"/>
      <c r="C1376" s="98"/>
      <c r="D1376" s="98"/>
      <c r="E1376" s="276"/>
    </row>
    <row r="1377" spans="1:5" ht="16">
      <c r="A1377" s="129"/>
      <c r="B1377" s="274"/>
      <c r="C1377" s="98"/>
      <c r="D1377" s="98"/>
      <c r="E1377" s="276"/>
    </row>
    <row r="1378" spans="1:5" ht="16">
      <c r="A1378" s="129"/>
      <c r="B1378" s="274"/>
      <c r="C1378" s="98"/>
      <c r="D1378" s="98"/>
      <c r="E1378" s="276"/>
    </row>
    <row r="1379" spans="1:5" ht="16">
      <c r="A1379" s="129"/>
      <c r="B1379" s="274"/>
      <c r="C1379" s="98"/>
      <c r="D1379" s="98"/>
      <c r="E1379" s="276"/>
    </row>
    <row r="1380" spans="1:5" ht="16">
      <c r="A1380" s="129"/>
      <c r="B1380" s="274"/>
      <c r="C1380" s="98"/>
      <c r="D1380" s="98"/>
      <c r="E1380" s="276"/>
    </row>
    <row r="1381" spans="1:5" ht="16">
      <c r="A1381" s="129"/>
      <c r="B1381" s="274"/>
      <c r="C1381" s="98"/>
      <c r="D1381" s="98"/>
      <c r="E1381" s="276"/>
    </row>
    <row r="1382" spans="1:5" ht="16">
      <c r="A1382" s="129"/>
      <c r="B1382" s="274"/>
      <c r="C1382" s="98"/>
      <c r="D1382" s="98"/>
      <c r="E1382" s="276"/>
    </row>
    <row r="1383" spans="1:5" ht="16">
      <c r="A1383" s="129"/>
      <c r="B1383" s="274"/>
      <c r="C1383" s="98"/>
      <c r="D1383" s="98"/>
      <c r="E1383" s="276"/>
    </row>
    <row r="1384" spans="1:5" ht="16">
      <c r="A1384" s="129"/>
      <c r="B1384" s="274"/>
      <c r="C1384" s="98"/>
      <c r="D1384" s="98"/>
      <c r="E1384" s="276"/>
    </row>
    <row r="1385" spans="1:5" ht="16">
      <c r="A1385" s="129"/>
      <c r="B1385" s="274"/>
      <c r="C1385" s="98"/>
      <c r="D1385" s="98"/>
      <c r="E1385" s="276"/>
    </row>
    <row r="1386" spans="1:5" ht="16">
      <c r="A1386" s="129"/>
      <c r="B1386" s="274"/>
      <c r="C1386" s="98"/>
      <c r="D1386" s="98"/>
      <c r="E1386" s="276"/>
    </row>
    <row r="1387" spans="1:5" ht="16">
      <c r="A1387" s="129"/>
      <c r="B1387" s="274"/>
      <c r="C1387" s="98"/>
      <c r="D1387" s="98"/>
      <c r="E1387" s="276"/>
    </row>
    <row r="1388" spans="1:5" ht="16">
      <c r="A1388" s="129"/>
      <c r="B1388" s="274"/>
      <c r="C1388" s="98"/>
      <c r="D1388" s="98"/>
      <c r="E1388" s="276"/>
    </row>
    <row r="1389" spans="1:5" ht="16">
      <c r="A1389" s="129"/>
      <c r="B1389" s="274"/>
      <c r="C1389" s="98"/>
      <c r="D1389" s="98"/>
      <c r="E1389" s="276"/>
    </row>
    <row r="1390" spans="1:5" ht="16">
      <c r="A1390" s="129"/>
      <c r="B1390" s="274"/>
      <c r="C1390" s="98"/>
      <c r="D1390" s="98"/>
      <c r="E1390" s="276"/>
    </row>
    <row r="1391" spans="1:5" ht="16">
      <c r="A1391" s="129"/>
      <c r="B1391" s="274"/>
      <c r="C1391" s="98"/>
      <c r="D1391" s="98"/>
      <c r="E1391" s="276"/>
    </row>
    <row r="1392" spans="1:5" ht="16">
      <c r="A1392" s="129"/>
      <c r="B1392" s="274"/>
      <c r="C1392" s="98"/>
      <c r="D1392" s="98"/>
      <c r="E1392" s="276"/>
    </row>
    <row r="1393" spans="1:5" ht="16">
      <c r="A1393" s="129"/>
      <c r="B1393" s="274"/>
      <c r="C1393" s="98"/>
      <c r="D1393" s="98"/>
      <c r="E1393" s="276"/>
    </row>
    <row r="1394" spans="1:5" ht="16">
      <c r="A1394" s="129"/>
      <c r="B1394" s="274"/>
      <c r="C1394" s="98"/>
      <c r="D1394" s="98"/>
      <c r="E1394" s="276"/>
    </row>
    <row r="1395" spans="1:5" ht="16">
      <c r="A1395" s="129"/>
      <c r="B1395" s="274"/>
      <c r="C1395" s="98"/>
      <c r="D1395" s="98"/>
      <c r="E1395" s="276"/>
    </row>
    <row r="1396" spans="1:5" ht="16">
      <c r="A1396" s="129"/>
      <c r="B1396" s="274"/>
      <c r="C1396" s="98"/>
      <c r="D1396" s="98"/>
      <c r="E1396" s="276"/>
    </row>
    <row r="1397" spans="1:5" ht="16">
      <c r="A1397" s="129"/>
      <c r="B1397" s="274"/>
      <c r="C1397" s="98"/>
      <c r="D1397" s="98"/>
      <c r="E1397" s="276"/>
    </row>
    <row r="1398" spans="1:5" ht="16">
      <c r="A1398" s="129"/>
      <c r="B1398" s="274"/>
      <c r="C1398" s="98"/>
      <c r="D1398" s="98"/>
      <c r="E1398" s="276"/>
    </row>
    <row r="1399" spans="1:5" ht="16">
      <c r="A1399" s="129"/>
      <c r="B1399" s="274"/>
      <c r="C1399" s="98"/>
      <c r="D1399" s="98"/>
      <c r="E1399" s="276"/>
    </row>
    <row r="1400" spans="1:5" ht="16">
      <c r="A1400" s="129"/>
      <c r="B1400" s="274"/>
      <c r="C1400" s="98"/>
      <c r="D1400" s="98"/>
      <c r="E1400" s="276"/>
    </row>
    <row r="1401" spans="1:5" ht="16">
      <c r="A1401" s="129"/>
      <c r="B1401" s="274"/>
      <c r="C1401" s="98"/>
      <c r="D1401" s="98"/>
      <c r="E1401" s="276"/>
    </row>
    <row r="1402" spans="1:5" ht="16">
      <c r="A1402" s="129"/>
      <c r="B1402" s="274"/>
      <c r="C1402" s="98"/>
      <c r="D1402" s="98"/>
      <c r="E1402" s="276"/>
    </row>
    <row r="1403" spans="1:5" ht="16">
      <c r="A1403" s="129"/>
      <c r="B1403" s="274"/>
      <c r="C1403" s="98"/>
      <c r="D1403" s="98"/>
      <c r="E1403" s="276"/>
    </row>
    <row r="1404" spans="1:5" ht="16">
      <c r="A1404" s="129"/>
      <c r="B1404" s="274"/>
      <c r="C1404" s="98"/>
      <c r="D1404" s="98"/>
      <c r="E1404" s="276"/>
    </row>
    <row r="1405" spans="1:5" ht="16">
      <c r="A1405" s="129"/>
      <c r="B1405" s="274"/>
      <c r="C1405" s="98"/>
      <c r="D1405" s="98"/>
      <c r="E1405" s="276"/>
    </row>
    <row r="1406" spans="1:5" ht="16">
      <c r="A1406" s="129"/>
      <c r="B1406" s="274"/>
      <c r="C1406" s="98"/>
      <c r="D1406" s="98"/>
      <c r="E1406" s="276"/>
    </row>
    <row r="1407" spans="1:5" ht="16">
      <c r="A1407" s="129"/>
      <c r="B1407" s="274"/>
      <c r="C1407" s="98"/>
      <c r="D1407" s="98"/>
      <c r="E1407" s="276"/>
    </row>
    <row r="1408" spans="1:5" ht="16">
      <c r="A1408" s="129"/>
      <c r="B1408" s="274"/>
      <c r="C1408" s="98"/>
      <c r="D1408" s="98"/>
      <c r="E1408" s="276"/>
    </row>
    <row r="1409" spans="1:5" ht="16">
      <c r="A1409" s="129"/>
      <c r="B1409" s="274"/>
      <c r="C1409" s="98"/>
      <c r="D1409" s="98"/>
      <c r="E1409" s="276"/>
    </row>
    <row r="1410" spans="1:5" ht="16">
      <c r="A1410" s="129"/>
      <c r="B1410" s="274"/>
      <c r="C1410" s="98"/>
      <c r="D1410" s="98"/>
      <c r="E1410" s="276"/>
    </row>
    <row r="1411" spans="1:5" ht="16">
      <c r="A1411" s="129"/>
      <c r="B1411" s="274"/>
      <c r="C1411" s="98"/>
      <c r="D1411" s="98"/>
      <c r="E1411" s="276"/>
    </row>
    <row r="1412" spans="1:5" ht="16">
      <c r="A1412" s="129"/>
      <c r="B1412" s="274"/>
      <c r="C1412" s="98"/>
      <c r="D1412" s="98"/>
      <c r="E1412" s="276"/>
    </row>
    <row r="1413" spans="1:5" ht="16">
      <c r="A1413" s="129"/>
      <c r="B1413" s="274"/>
      <c r="C1413" s="98"/>
      <c r="D1413" s="98"/>
      <c r="E1413" s="276"/>
    </row>
    <row r="1414" spans="1:5" ht="16">
      <c r="A1414" s="129"/>
      <c r="B1414" s="274"/>
      <c r="C1414" s="98"/>
      <c r="D1414" s="98"/>
      <c r="E1414" s="276"/>
    </row>
    <row r="1415" spans="1:5" ht="16">
      <c r="A1415" s="129"/>
      <c r="B1415" s="274"/>
      <c r="C1415" s="98"/>
      <c r="D1415" s="98"/>
      <c r="E1415" s="276"/>
    </row>
    <row r="1416" spans="1:5" ht="16">
      <c r="A1416" s="129"/>
      <c r="B1416" s="274"/>
      <c r="C1416" s="98"/>
      <c r="D1416" s="98"/>
      <c r="E1416" s="276"/>
    </row>
    <row r="1417" spans="1:5" ht="16">
      <c r="A1417" s="129"/>
      <c r="B1417" s="274"/>
      <c r="C1417" s="98"/>
      <c r="D1417" s="98"/>
      <c r="E1417" s="276"/>
    </row>
    <row r="1418" spans="1:5" ht="16">
      <c r="A1418" s="129"/>
      <c r="B1418" s="274"/>
      <c r="C1418" s="98"/>
      <c r="D1418" s="98"/>
      <c r="E1418" s="276"/>
    </row>
    <row r="1419" spans="1:5" ht="16">
      <c r="A1419" s="129"/>
      <c r="B1419" s="274"/>
      <c r="C1419" s="98"/>
      <c r="D1419" s="98"/>
      <c r="E1419" s="276"/>
    </row>
    <row r="1420" spans="1:5" ht="16">
      <c r="A1420" s="129"/>
      <c r="B1420" s="274"/>
      <c r="C1420" s="98"/>
      <c r="D1420" s="98"/>
      <c r="E1420" s="276"/>
    </row>
    <row r="1421" spans="1:5" ht="16">
      <c r="A1421" s="129"/>
      <c r="B1421" s="274"/>
      <c r="C1421" s="98"/>
      <c r="D1421" s="98"/>
      <c r="E1421" s="276"/>
    </row>
    <row r="1422" spans="1:5" ht="16">
      <c r="A1422" s="129"/>
      <c r="B1422" s="274"/>
      <c r="C1422" s="98"/>
      <c r="D1422" s="98"/>
      <c r="E1422" s="276"/>
    </row>
    <row r="1423" spans="1:5" ht="16">
      <c r="A1423" s="129"/>
      <c r="B1423" s="274"/>
      <c r="C1423" s="98"/>
      <c r="D1423" s="98"/>
      <c r="E1423" s="276"/>
    </row>
    <row r="1424" spans="1:5" ht="16">
      <c r="A1424" s="129"/>
      <c r="B1424" s="274"/>
      <c r="C1424" s="98"/>
      <c r="D1424" s="98"/>
      <c r="E1424" s="276"/>
    </row>
    <row r="1425" spans="1:5" ht="16">
      <c r="A1425" s="129"/>
      <c r="B1425" s="274"/>
      <c r="C1425" s="98"/>
      <c r="D1425" s="98"/>
      <c r="E1425" s="276"/>
    </row>
    <row r="1426" spans="1:5" ht="16">
      <c r="A1426" s="129"/>
      <c r="B1426" s="274"/>
      <c r="C1426" s="98"/>
      <c r="D1426" s="98"/>
      <c r="E1426" s="276"/>
    </row>
    <row r="1427" spans="1:5" ht="16">
      <c r="A1427" s="129"/>
      <c r="B1427" s="274"/>
      <c r="C1427" s="98"/>
      <c r="D1427" s="98"/>
      <c r="E1427" s="276"/>
    </row>
    <row r="1428" spans="1:5" ht="16">
      <c r="A1428" s="129"/>
      <c r="B1428" s="274"/>
      <c r="C1428" s="98"/>
      <c r="D1428" s="98"/>
      <c r="E1428" s="276"/>
    </row>
    <row r="1429" spans="1:5" ht="16">
      <c r="A1429" s="129"/>
      <c r="B1429" s="274"/>
      <c r="C1429" s="98"/>
      <c r="D1429" s="98"/>
      <c r="E1429" s="276"/>
    </row>
    <row r="1430" spans="1:5" ht="16">
      <c r="A1430" s="129"/>
      <c r="B1430" s="274"/>
      <c r="C1430" s="98"/>
      <c r="D1430" s="98"/>
      <c r="E1430" s="276"/>
    </row>
    <row r="1431" spans="1:5" ht="16">
      <c r="A1431" s="129"/>
      <c r="B1431" s="274"/>
      <c r="C1431" s="98"/>
      <c r="D1431" s="98"/>
      <c r="E1431" s="276"/>
    </row>
    <row r="1432" spans="1:5" ht="16">
      <c r="A1432" s="129"/>
      <c r="B1432" s="274"/>
      <c r="C1432" s="98"/>
      <c r="D1432" s="98"/>
      <c r="E1432" s="276"/>
    </row>
    <row r="1433" spans="1:5" ht="16">
      <c r="A1433" s="129"/>
      <c r="B1433" s="274"/>
      <c r="C1433" s="98"/>
      <c r="D1433" s="98"/>
      <c r="E1433" s="276"/>
    </row>
    <row r="1434" spans="1:5" ht="16">
      <c r="A1434" s="129"/>
      <c r="B1434" s="274"/>
      <c r="C1434" s="98"/>
      <c r="D1434" s="98"/>
      <c r="E1434" s="276"/>
    </row>
    <row r="1435" spans="1:5" ht="16">
      <c r="A1435" s="129"/>
      <c r="B1435" s="274"/>
      <c r="C1435" s="98"/>
      <c r="D1435" s="98"/>
      <c r="E1435" s="276"/>
    </row>
    <row r="1436" spans="1:5" ht="16">
      <c r="A1436" s="129"/>
      <c r="B1436" s="274"/>
      <c r="C1436" s="98"/>
      <c r="D1436" s="98"/>
      <c r="E1436" s="276"/>
    </row>
    <row r="1437" spans="1:5" ht="16">
      <c r="A1437" s="129"/>
      <c r="B1437" s="274"/>
      <c r="C1437" s="98"/>
      <c r="D1437" s="98"/>
      <c r="E1437" s="276"/>
    </row>
    <row r="1438" spans="1:5" ht="16">
      <c r="A1438" s="129"/>
      <c r="B1438" s="274"/>
      <c r="C1438" s="98"/>
      <c r="D1438" s="98"/>
      <c r="E1438" s="276"/>
    </row>
    <row r="1439" spans="1:5" ht="16">
      <c r="A1439" s="129"/>
      <c r="B1439" s="274"/>
      <c r="C1439" s="98"/>
      <c r="D1439" s="98"/>
      <c r="E1439" s="276"/>
    </row>
    <row r="1440" spans="1:5" ht="16">
      <c r="A1440" s="129"/>
      <c r="B1440" s="274"/>
      <c r="C1440" s="98"/>
      <c r="D1440" s="98"/>
      <c r="E1440" s="276"/>
    </row>
    <row r="1441" spans="1:5" ht="16">
      <c r="A1441" s="129"/>
      <c r="B1441" s="274"/>
      <c r="C1441" s="98"/>
      <c r="D1441" s="98"/>
      <c r="E1441" s="276"/>
    </row>
    <row r="1442" spans="1:5" ht="16">
      <c r="A1442" s="129"/>
      <c r="B1442" s="274"/>
      <c r="C1442" s="98"/>
      <c r="D1442" s="98"/>
      <c r="E1442" s="276"/>
    </row>
    <row r="1443" spans="1:5" ht="16">
      <c r="A1443" s="129"/>
      <c r="B1443" s="274"/>
      <c r="C1443" s="98"/>
      <c r="D1443" s="98"/>
      <c r="E1443" s="276"/>
    </row>
    <row r="1444" spans="1:5" ht="16">
      <c r="A1444" s="129"/>
      <c r="B1444" s="274"/>
      <c r="C1444" s="98"/>
      <c r="D1444" s="98"/>
      <c r="E1444" s="276"/>
    </row>
    <row r="1445" spans="1:5" ht="16">
      <c r="A1445" s="129"/>
      <c r="B1445" s="274"/>
      <c r="C1445" s="98"/>
      <c r="D1445" s="98"/>
      <c r="E1445" s="276"/>
    </row>
    <row r="1446" spans="1:5" ht="16">
      <c r="A1446" s="129"/>
      <c r="B1446" s="274"/>
      <c r="C1446" s="98"/>
      <c r="D1446" s="98"/>
      <c r="E1446" s="276"/>
    </row>
    <row r="1447" spans="1:5" ht="16">
      <c r="A1447" s="129"/>
      <c r="B1447" s="274"/>
      <c r="C1447" s="98"/>
      <c r="D1447" s="98"/>
      <c r="E1447" s="276"/>
    </row>
    <row r="1448" spans="1:5" ht="16">
      <c r="A1448" s="129"/>
      <c r="B1448" s="274"/>
      <c r="C1448" s="98"/>
      <c r="D1448" s="98"/>
      <c r="E1448" s="276"/>
    </row>
    <row r="1449" spans="1:5" ht="16">
      <c r="A1449" s="129"/>
      <c r="B1449" s="274"/>
      <c r="C1449" s="98"/>
      <c r="D1449" s="98"/>
      <c r="E1449" s="276"/>
    </row>
    <row r="1450" spans="1:5" ht="16">
      <c r="A1450" s="129"/>
      <c r="B1450" s="274"/>
      <c r="C1450" s="98"/>
      <c r="D1450" s="98"/>
      <c r="E1450" s="276"/>
    </row>
    <row r="1451" spans="1:5" ht="16">
      <c r="A1451" s="129"/>
      <c r="B1451" s="274"/>
      <c r="C1451" s="98"/>
      <c r="D1451" s="98"/>
      <c r="E1451" s="276"/>
    </row>
    <row r="1452" spans="1:5" ht="16">
      <c r="A1452" s="129"/>
      <c r="B1452" s="274"/>
      <c r="C1452" s="98"/>
      <c r="D1452" s="98"/>
      <c r="E1452" s="276"/>
    </row>
    <row r="1453" spans="1:5" ht="16">
      <c r="A1453" s="129"/>
      <c r="B1453" s="274"/>
      <c r="C1453" s="98"/>
      <c r="D1453" s="98"/>
      <c r="E1453" s="276"/>
    </row>
    <row r="1454" spans="1:5" ht="16">
      <c r="A1454" s="129"/>
      <c r="B1454" s="274"/>
      <c r="C1454" s="98"/>
      <c r="D1454" s="98"/>
      <c r="E1454" s="276"/>
    </row>
    <row r="1455" spans="1:5" ht="16">
      <c r="A1455" s="129"/>
      <c r="B1455" s="274"/>
      <c r="C1455" s="98"/>
      <c r="D1455" s="98"/>
      <c r="E1455" s="276"/>
    </row>
    <row r="1456" spans="1:5" ht="16">
      <c r="A1456" s="129"/>
      <c r="B1456" s="274"/>
      <c r="C1456" s="98"/>
      <c r="D1456" s="98"/>
      <c r="E1456" s="276"/>
    </row>
    <row r="1457" spans="1:5" ht="16">
      <c r="A1457" s="129"/>
      <c r="B1457" s="274"/>
      <c r="C1457" s="98"/>
      <c r="D1457" s="98"/>
      <c r="E1457" s="276"/>
    </row>
    <row r="1458" spans="1:5" ht="16">
      <c r="A1458" s="129"/>
      <c r="B1458" s="274"/>
      <c r="C1458" s="98"/>
      <c r="D1458" s="98"/>
      <c r="E1458" s="276"/>
    </row>
    <row r="1459" spans="1:5" ht="16">
      <c r="A1459" s="129"/>
      <c r="B1459" s="274"/>
      <c r="C1459" s="98"/>
      <c r="D1459" s="98"/>
      <c r="E1459" s="276"/>
    </row>
    <row r="1460" spans="1:5" ht="16">
      <c r="A1460" s="129"/>
      <c r="B1460" s="274"/>
      <c r="C1460" s="98"/>
      <c r="D1460" s="98"/>
      <c r="E1460" s="276"/>
    </row>
    <row r="1461" spans="1:5" ht="16">
      <c r="A1461" s="129"/>
      <c r="B1461" s="274"/>
      <c r="C1461" s="98"/>
      <c r="D1461" s="98"/>
      <c r="E1461" s="276"/>
    </row>
    <row r="1462" spans="1:5" ht="16">
      <c r="A1462" s="129"/>
      <c r="B1462" s="274"/>
      <c r="C1462" s="98"/>
      <c r="D1462" s="98"/>
      <c r="E1462" s="276"/>
    </row>
    <row r="1463" spans="1:5" ht="16">
      <c r="A1463" s="129"/>
      <c r="B1463" s="274"/>
      <c r="C1463" s="98"/>
      <c r="D1463" s="98"/>
      <c r="E1463" s="276"/>
    </row>
    <row r="1464" spans="1:5" ht="16">
      <c r="A1464" s="129"/>
      <c r="B1464" s="274"/>
      <c r="C1464" s="98"/>
      <c r="D1464" s="98"/>
      <c r="E1464" s="276"/>
    </row>
    <row r="1465" spans="1:5" ht="16">
      <c r="A1465" s="129"/>
      <c r="B1465" s="274"/>
      <c r="C1465" s="98"/>
      <c r="D1465" s="98"/>
      <c r="E1465" s="276"/>
    </row>
    <row r="1466" spans="1:5" ht="16">
      <c r="A1466" s="129"/>
      <c r="B1466" s="274"/>
      <c r="C1466" s="98"/>
      <c r="D1466" s="98"/>
      <c r="E1466" s="276"/>
    </row>
    <row r="1467" spans="1:5" ht="16">
      <c r="A1467" s="129"/>
      <c r="B1467" s="274"/>
      <c r="C1467" s="98"/>
      <c r="D1467" s="98"/>
      <c r="E1467" s="276"/>
    </row>
    <row r="1468" spans="1:5" ht="16">
      <c r="A1468" s="129"/>
      <c r="B1468" s="274"/>
      <c r="C1468" s="98"/>
      <c r="D1468" s="98"/>
      <c r="E1468" s="276"/>
    </row>
    <row r="1469" spans="1:5" ht="16">
      <c r="A1469" s="129"/>
      <c r="B1469" s="274"/>
      <c r="C1469" s="98"/>
      <c r="D1469" s="98"/>
      <c r="E1469" s="276"/>
    </row>
    <row r="1470" spans="1:5" ht="16">
      <c r="A1470" s="129"/>
      <c r="B1470" s="274"/>
      <c r="C1470" s="98"/>
      <c r="D1470" s="98"/>
      <c r="E1470" s="276"/>
    </row>
    <row r="1471" spans="1:5" ht="16">
      <c r="A1471" s="129"/>
      <c r="B1471" s="274"/>
      <c r="C1471" s="98"/>
      <c r="D1471" s="98"/>
      <c r="E1471" s="276"/>
    </row>
    <row r="1472" spans="1:5" ht="16">
      <c r="A1472" s="129"/>
      <c r="B1472" s="274"/>
      <c r="C1472" s="98"/>
      <c r="D1472" s="98"/>
      <c r="E1472" s="276"/>
    </row>
    <row r="1473" spans="1:5" ht="16">
      <c r="A1473" s="129"/>
      <c r="B1473" s="274"/>
      <c r="C1473" s="98"/>
      <c r="D1473" s="98"/>
      <c r="E1473" s="276"/>
    </row>
    <row r="1474" spans="1:5" ht="16">
      <c r="A1474" s="129"/>
      <c r="B1474" s="274"/>
      <c r="C1474" s="98"/>
      <c r="D1474" s="98"/>
      <c r="E1474" s="276"/>
    </row>
    <row r="1475" spans="1:5" ht="16">
      <c r="A1475" s="129"/>
      <c r="B1475" s="274"/>
      <c r="C1475" s="98"/>
      <c r="D1475" s="98"/>
      <c r="E1475" s="276"/>
    </row>
    <row r="1476" spans="1:5" ht="16">
      <c r="A1476" s="129"/>
      <c r="B1476" s="274"/>
      <c r="C1476" s="98"/>
      <c r="D1476" s="98"/>
      <c r="E1476" s="276"/>
    </row>
    <row r="1477" spans="1:5" ht="16">
      <c r="A1477" s="129"/>
      <c r="B1477" s="274"/>
      <c r="C1477" s="98"/>
      <c r="D1477" s="98"/>
      <c r="E1477" s="276"/>
    </row>
    <row r="1478" spans="1:5" ht="16">
      <c r="A1478" s="129"/>
      <c r="B1478" s="274"/>
      <c r="C1478" s="98"/>
      <c r="D1478" s="98"/>
      <c r="E1478" s="276"/>
    </row>
    <row r="1479" spans="1:5" ht="16">
      <c r="A1479" s="129"/>
      <c r="B1479" s="274"/>
      <c r="C1479" s="98"/>
      <c r="D1479" s="98"/>
      <c r="E1479" s="276"/>
    </row>
    <row r="1480" spans="1:5" ht="16">
      <c r="A1480" s="129"/>
      <c r="B1480" s="274"/>
      <c r="C1480" s="98"/>
      <c r="D1480" s="98"/>
      <c r="E1480" s="276"/>
    </row>
    <row r="1481" spans="1:5" ht="16">
      <c r="A1481" s="129"/>
      <c r="B1481" s="274"/>
      <c r="C1481" s="98"/>
      <c r="D1481" s="98"/>
      <c r="E1481" s="276"/>
    </row>
    <row r="1482" spans="1:5" ht="16">
      <c r="A1482" s="129"/>
      <c r="B1482" s="274"/>
      <c r="C1482" s="98"/>
      <c r="D1482" s="98"/>
      <c r="E1482" s="276"/>
    </row>
    <row r="1483" spans="1:5" ht="16">
      <c r="A1483" s="129"/>
      <c r="B1483" s="274"/>
      <c r="C1483" s="98"/>
      <c r="D1483" s="98"/>
      <c r="E1483" s="276"/>
    </row>
    <row r="1484" spans="1:5" ht="16">
      <c r="A1484" s="129"/>
      <c r="B1484" s="274"/>
      <c r="C1484" s="98"/>
      <c r="D1484" s="98"/>
      <c r="E1484" s="276"/>
    </row>
    <row r="1485" spans="1:5" ht="16">
      <c r="A1485" s="129"/>
      <c r="B1485" s="274"/>
      <c r="C1485" s="98"/>
      <c r="D1485" s="98"/>
      <c r="E1485" s="276"/>
    </row>
    <row r="1486" spans="1:5" ht="16">
      <c r="A1486" s="129"/>
      <c r="B1486" s="274"/>
      <c r="C1486" s="98"/>
      <c r="D1486" s="98"/>
      <c r="E1486" s="276"/>
    </row>
    <row r="1487" spans="1:5" ht="16">
      <c r="A1487" s="129"/>
      <c r="B1487" s="274"/>
      <c r="C1487" s="98"/>
      <c r="D1487" s="98"/>
      <c r="E1487" s="276"/>
    </row>
    <row r="1488" spans="1:5" ht="16">
      <c r="A1488" s="129"/>
      <c r="B1488" s="274"/>
      <c r="C1488" s="98"/>
      <c r="D1488" s="98"/>
      <c r="E1488" s="276"/>
    </row>
    <row r="1489" spans="1:5" ht="16">
      <c r="A1489" s="129"/>
      <c r="B1489" s="274"/>
      <c r="C1489" s="98"/>
      <c r="D1489" s="98"/>
      <c r="E1489" s="276"/>
    </row>
    <row r="1490" spans="1:5" ht="16">
      <c r="A1490" s="129"/>
      <c r="B1490" s="274"/>
      <c r="C1490" s="98"/>
      <c r="D1490" s="98"/>
      <c r="E1490" s="276"/>
    </row>
    <row r="1491" spans="1:5" ht="16">
      <c r="A1491" s="129"/>
      <c r="B1491" s="274"/>
      <c r="C1491" s="98"/>
      <c r="D1491" s="98"/>
      <c r="E1491" s="276"/>
    </row>
    <row r="1492" spans="1:5" ht="16">
      <c r="A1492" s="129"/>
      <c r="B1492" s="274"/>
      <c r="C1492" s="98"/>
      <c r="D1492" s="98"/>
      <c r="E1492" s="276"/>
    </row>
    <row r="1493" spans="1:5" ht="16">
      <c r="A1493" s="129"/>
      <c r="B1493" s="274"/>
      <c r="C1493" s="98"/>
      <c r="D1493" s="98"/>
      <c r="E1493" s="276"/>
    </row>
    <row r="1494" spans="1:5" ht="16">
      <c r="A1494" s="129"/>
      <c r="B1494" s="274"/>
      <c r="C1494" s="98"/>
      <c r="D1494" s="98"/>
      <c r="E1494" s="276"/>
    </row>
    <row r="1495" spans="1:5" ht="16">
      <c r="A1495" s="129"/>
      <c r="B1495" s="274"/>
      <c r="C1495" s="98"/>
      <c r="D1495" s="98"/>
      <c r="E1495" s="276"/>
    </row>
    <row r="1496" spans="1:5" ht="16">
      <c r="A1496" s="129"/>
      <c r="B1496" s="274"/>
      <c r="C1496" s="98"/>
      <c r="D1496" s="98"/>
      <c r="E1496" s="276"/>
    </row>
    <row r="1497" spans="1:5" ht="16">
      <c r="A1497" s="129"/>
      <c r="B1497" s="274"/>
      <c r="C1497" s="98"/>
      <c r="D1497" s="98"/>
      <c r="E1497" s="276"/>
    </row>
    <row r="1498" spans="1:5" ht="16">
      <c r="A1498" s="129"/>
      <c r="B1498" s="274"/>
      <c r="C1498" s="98"/>
      <c r="D1498" s="98"/>
      <c r="E1498" s="276"/>
    </row>
    <row r="1499" spans="1:5" ht="16">
      <c r="A1499" s="129"/>
      <c r="B1499" s="274"/>
      <c r="C1499" s="98"/>
      <c r="D1499" s="98"/>
      <c r="E1499" s="276"/>
    </row>
    <row r="1500" spans="1:5" ht="16">
      <c r="A1500" s="129"/>
      <c r="B1500" s="274"/>
      <c r="C1500" s="98"/>
      <c r="D1500" s="98"/>
      <c r="E1500" s="276"/>
    </row>
    <row r="1501" spans="1:5" ht="16">
      <c r="A1501" s="129"/>
      <c r="B1501" s="274"/>
      <c r="C1501" s="98"/>
      <c r="D1501" s="98"/>
      <c r="E1501" s="276"/>
    </row>
    <row r="1502" spans="1:5" ht="16">
      <c r="A1502" s="129"/>
      <c r="B1502" s="274"/>
      <c r="C1502" s="98"/>
      <c r="D1502" s="98"/>
      <c r="E1502" s="276"/>
    </row>
    <row r="1503" spans="1:5" ht="16">
      <c r="A1503" s="129"/>
      <c r="B1503" s="274"/>
      <c r="C1503" s="98"/>
      <c r="D1503" s="98"/>
      <c r="E1503" s="276"/>
    </row>
    <row r="1504" spans="1:5" ht="16">
      <c r="A1504" s="129"/>
      <c r="B1504" s="274"/>
      <c r="C1504" s="98"/>
      <c r="D1504" s="98"/>
      <c r="E1504" s="276"/>
    </row>
    <row r="1505" spans="1:5" ht="16">
      <c r="A1505" s="129"/>
      <c r="B1505" s="274"/>
      <c r="C1505" s="98"/>
      <c r="D1505" s="98"/>
      <c r="E1505" s="276"/>
    </row>
    <row r="1506" spans="1:5" ht="16">
      <c r="A1506" s="129"/>
      <c r="B1506" s="274"/>
      <c r="C1506" s="98"/>
      <c r="D1506" s="98"/>
      <c r="E1506" s="276"/>
    </row>
    <row r="1507" spans="1:5" ht="16">
      <c r="A1507" s="129"/>
      <c r="B1507" s="274"/>
      <c r="C1507" s="98"/>
      <c r="D1507" s="98"/>
      <c r="E1507" s="276"/>
    </row>
    <row r="1508" spans="1:5" ht="16">
      <c r="A1508" s="129"/>
      <c r="B1508" s="274"/>
      <c r="C1508" s="98"/>
      <c r="D1508" s="98"/>
      <c r="E1508" s="276"/>
    </row>
    <row r="1509" spans="1:5" ht="16">
      <c r="A1509" s="129"/>
      <c r="B1509" s="274"/>
      <c r="C1509" s="98"/>
      <c r="D1509" s="98"/>
      <c r="E1509" s="276"/>
    </row>
    <row r="1510" spans="1:5" ht="16">
      <c r="A1510" s="129"/>
      <c r="B1510" s="274"/>
      <c r="C1510" s="98"/>
      <c r="D1510" s="98"/>
      <c r="E1510" s="276"/>
    </row>
    <row r="1511" spans="1:5" ht="16">
      <c r="A1511" s="129"/>
      <c r="B1511" s="274"/>
      <c r="C1511" s="98"/>
      <c r="D1511" s="98"/>
      <c r="E1511" s="276"/>
    </row>
    <row r="1512" spans="1:5" ht="16">
      <c r="A1512" s="129"/>
      <c r="B1512" s="274"/>
      <c r="C1512" s="98"/>
      <c r="D1512" s="98"/>
      <c r="E1512" s="276"/>
    </row>
    <row r="1513" spans="1:5" ht="16">
      <c r="A1513" s="129"/>
      <c r="B1513" s="274"/>
      <c r="C1513" s="98"/>
      <c r="D1513" s="98"/>
      <c r="E1513" s="276"/>
    </row>
    <row r="1514" spans="1:5" ht="16">
      <c r="A1514" s="129"/>
      <c r="B1514" s="274"/>
      <c r="C1514" s="98"/>
      <c r="D1514" s="98"/>
      <c r="E1514" s="276"/>
    </row>
    <row r="1515" spans="1:5" ht="16">
      <c r="A1515" s="129"/>
      <c r="B1515" s="274"/>
      <c r="C1515" s="98"/>
      <c r="D1515" s="98"/>
      <c r="E1515" s="276"/>
    </row>
    <row r="1516" spans="1:5" ht="16">
      <c r="A1516" s="129"/>
      <c r="B1516" s="274"/>
      <c r="C1516" s="98"/>
      <c r="D1516" s="98"/>
      <c r="E1516" s="276"/>
    </row>
    <row r="1517" spans="1:5" ht="16">
      <c r="A1517" s="129"/>
      <c r="B1517" s="274"/>
      <c r="C1517" s="98"/>
      <c r="D1517" s="98"/>
      <c r="E1517" s="276"/>
    </row>
    <row r="1518" spans="1:5" ht="16">
      <c r="A1518" s="129"/>
      <c r="B1518" s="274"/>
      <c r="C1518" s="98"/>
      <c r="D1518" s="98"/>
      <c r="E1518" s="276"/>
    </row>
    <row r="1519" spans="1:5" ht="16">
      <c r="A1519" s="129"/>
      <c r="B1519" s="274"/>
      <c r="C1519" s="98"/>
      <c r="D1519" s="98"/>
      <c r="E1519" s="276"/>
    </row>
    <row r="1520" spans="1:5" ht="16">
      <c r="A1520" s="129"/>
      <c r="B1520" s="274"/>
      <c r="C1520" s="98"/>
      <c r="D1520" s="98"/>
      <c r="E1520" s="276"/>
    </row>
    <row r="1521" spans="1:5" ht="16">
      <c r="A1521" s="129"/>
      <c r="B1521" s="274"/>
      <c r="C1521" s="98"/>
      <c r="D1521" s="98"/>
      <c r="E1521" s="276"/>
    </row>
    <row r="1522" spans="1:5" ht="16">
      <c r="A1522" s="129"/>
      <c r="B1522" s="274"/>
      <c r="C1522" s="98"/>
      <c r="D1522" s="98"/>
      <c r="E1522" s="276"/>
    </row>
    <row r="1523" spans="1:5" ht="16">
      <c r="A1523" s="129"/>
      <c r="B1523" s="274"/>
      <c r="C1523" s="98"/>
      <c r="D1523" s="98"/>
      <c r="E1523" s="276"/>
    </row>
    <row r="1524" spans="1:5" ht="16">
      <c r="A1524" s="129"/>
      <c r="B1524" s="274"/>
      <c r="C1524" s="98"/>
      <c r="D1524" s="98"/>
      <c r="E1524" s="276"/>
    </row>
    <row r="1525" spans="1:5" ht="16">
      <c r="A1525" s="129"/>
      <c r="B1525" s="274"/>
      <c r="C1525" s="98"/>
      <c r="D1525" s="98"/>
      <c r="E1525" s="276"/>
    </row>
    <row r="1526" spans="1:5" ht="16">
      <c r="A1526" s="129"/>
      <c r="B1526" s="274"/>
      <c r="C1526" s="98"/>
      <c r="D1526" s="98"/>
      <c r="E1526" s="276"/>
    </row>
    <row r="1527" spans="1:5" ht="16">
      <c r="A1527" s="129"/>
      <c r="B1527" s="274"/>
      <c r="C1527" s="98"/>
      <c r="D1527" s="98"/>
      <c r="E1527" s="276"/>
    </row>
    <row r="1528" spans="1:5" ht="16">
      <c r="A1528" s="129"/>
      <c r="B1528" s="274"/>
      <c r="C1528" s="98"/>
      <c r="D1528" s="98"/>
      <c r="E1528" s="276"/>
    </row>
    <row r="1529" spans="1:5" ht="16">
      <c r="A1529" s="129"/>
      <c r="B1529" s="274"/>
      <c r="C1529" s="98"/>
      <c r="D1529" s="98"/>
      <c r="E1529" s="276"/>
    </row>
    <row r="1530" spans="1:5" ht="16">
      <c r="A1530" s="129"/>
      <c r="B1530" s="274"/>
      <c r="C1530" s="98"/>
      <c r="D1530" s="98"/>
      <c r="E1530" s="276"/>
    </row>
    <row r="1531" spans="1:5" ht="16">
      <c r="A1531" s="129"/>
      <c r="B1531" s="274"/>
      <c r="C1531" s="98"/>
      <c r="D1531" s="98"/>
      <c r="E1531" s="276"/>
    </row>
    <row r="1532" spans="1:5" ht="16">
      <c r="A1532" s="129"/>
      <c r="B1532" s="274"/>
      <c r="C1532" s="98"/>
      <c r="D1532" s="98"/>
      <c r="E1532" s="276"/>
    </row>
    <row r="1533" spans="1:5" ht="16">
      <c r="A1533" s="129"/>
      <c r="B1533" s="274"/>
      <c r="C1533" s="98"/>
      <c r="D1533" s="98"/>
      <c r="E1533" s="276"/>
    </row>
    <row r="1534" spans="1:5" ht="16">
      <c r="A1534" s="129"/>
      <c r="B1534" s="274"/>
      <c r="C1534" s="98"/>
      <c r="D1534" s="98"/>
      <c r="E1534" s="276"/>
    </row>
    <row r="1535" spans="1:5" ht="16">
      <c r="A1535" s="129"/>
      <c r="B1535" s="274"/>
      <c r="C1535" s="98"/>
      <c r="D1535" s="98"/>
      <c r="E1535" s="276"/>
    </row>
    <row r="1536" spans="1:5" ht="16">
      <c r="A1536" s="129"/>
      <c r="B1536" s="274"/>
      <c r="C1536" s="98"/>
      <c r="D1536" s="98"/>
      <c r="E1536" s="276"/>
    </row>
    <row r="1537" spans="1:5" ht="16">
      <c r="A1537" s="129"/>
      <c r="B1537" s="274"/>
      <c r="C1537" s="98"/>
      <c r="D1537" s="98"/>
      <c r="E1537" s="276"/>
    </row>
    <row r="1538" spans="1:5" ht="16">
      <c r="A1538" s="129"/>
      <c r="B1538" s="274"/>
      <c r="C1538" s="98"/>
      <c r="D1538" s="98"/>
      <c r="E1538" s="276"/>
    </row>
    <row r="1539" spans="1:5" ht="16">
      <c r="A1539" s="129"/>
      <c r="B1539" s="274"/>
      <c r="C1539" s="98"/>
      <c r="D1539" s="98"/>
      <c r="E1539" s="276"/>
    </row>
    <row r="1540" spans="1:5" ht="16">
      <c r="A1540" s="129"/>
      <c r="B1540" s="274"/>
      <c r="C1540" s="98"/>
      <c r="D1540" s="98"/>
      <c r="E1540" s="276"/>
    </row>
    <row r="1541" spans="1:5" ht="16">
      <c r="A1541" s="129"/>
      <c r="B1541" s="274"/>
      <c r="C1541" s="98"/>
      <c r="D1541" s="98"/>
      <c r="E1541" s="276"/>
    </row>
    <row r="1542" spans="1:5" ht="16">
      <c r="A1542" s="129"/>
      <c r="B1542" s="274"/>
      <c r="C1542" s="98"/>
      <c r="D1542" s="98"/>
      <c r="E1542" s="276"/>
    </row>
    <row r="1543" spans="1:5" ht="16">
      <c r="A1543" s="129"/>
      <c r="B1543" s="274"/>
      <c r="C1543" s="98"/>
      <c r="D1543" s="98"/>
      <c r="E1543" s="276"/>
    </row>
    <row r="1544" spans="1:5" ht="16">
      <c r="A1544" s="129"/>
      <c r="B1544" s="274"/>
      <c r="C1544" s="98"/>
      <c r="D1544" s="98"/>
      <c r="E1544" s="276"/>
    </row>
    <row r="1545" spans="1:5" ht="16">
      <c r="A1545" s="129"/>
      <c r="B1545" s="274"/>
      <c r="C1545" s="98"/>
      <c r="D1545" s="98"/>
      <c r="E1545" s="276"/>
    </row>
    <row r="1546" spans="1:5" ht="16">
      <c r="A1546" s="129"/>
      <c r="B1546" s="274"/>
      <c r="C1546" s="98"/>
      <c r="D1546" s="98"/>
      <c r="E1546" s="276"/>
    </row>
    <row r="1547" spans="1:5" ht="16">
      <c r="A1547" s="129"/>
      <c r="B1547" s="274"/>
      <c r="C1547" s="98"/>
      <c r="D1547" s="98"/>
      <c r="E1547" s="276"/>
    </row>
    <row r="1548" spans="1:5" ht="16">
      <c r="A1548" s="129"/>
      <c r="B1548" s="274"/>
      <c r="C1548" s="98"/>
      <c r="D1548" s="98"/>
      <c r="E1548" s="276"/>
    </row>
    <row r="1549" spans="1:5" ht="16">
      <c r="A1549" s="129"/>
      <c r="B1549" s="274"/>
      <c r="C1549" s="98"/>
      <c r="D1549" s="98"/>
      <c r="E1549" s="276"/>
    </row>
    <row r="1550" spans="1:5" ht="16">
      <c r="A1550" s="129"/>
      <c r="B1550" s="274"/>
      <c r="C1550" s="98"/>
      <c r="D1550" s="98"/>
      <c r="E1550" s="276"/>
    </row>
    <row r="1551" spans="1:5" ht="16">
      <c r="A1551" s="129"/>
      <c r="B1551" s="274"/>
      <c r="C1551" s="98"/>
      <c r="D1551" s="98"/>
      <c r="E1551" s="276"/>
    </row>
    <row r="1552" spans="1:5" ht="16">
      <c r="A1552" s="129"/>
      <c r="B1552" s="274"/>
      <c r="C1552" s="98"/>
      <c r="D1552" s="98"/>
      <c r="E1552" s="276"/>
    </row>
    <row r="1553" spans="1:5" ht="16">
      <c r="A1553" s="129"/>
      <c r="B1553" s="274"/>
      <c r="C1553" s="98"/>
      <c r="D1553" s="98"/>
      <c r="E1553" s="276"/>
    </row>
    <row r="1554" spans="1:5" ht="16">
      <c r="A1554" s="129"/>
      <c r="B1554" s="274"/>
      <c r="C1554" s="98"/>
      <c r="D1554" s="98"/>
      <c r="E1554" s="276"/>
    </row>
    <row r="1555" spans="1:5" ht="16">
      <c r="A1555" s="129"/>
      <c r="B1555" s="274"/>
      <c r="C1555" s="98"/>
      <c r="D1555" s="98"/>
      <c r="E1555" s="276"/>
    </row>
    <row r="1556" spans="1:5" ht="16">
      <c r="A1556" s="129"/>
      <c r="B1556" s="274"/>
      <c r="C1556" s="98"/>
      <c r="D1556" s="98"/>
      <c r="E1556" s="276"/>
    </row>
    <row r="1557" spans="1:5" ht="16">
      <c r="A1557" s="129"/>
      <c r="B1557" s="274"/>
      <c r="C1557" s="98"/>
      <c r="D1557" s="98"/>
      <c r="E1557" s="276"/>
    </row>
    <row r="1558" spans="1:5" ht="16">
      <c r="A1558" s="129"/>
      <c r="B1558" s="274"/>
      <c r="C1558" s="98"/>
      <c r="D1558" s="98"/>
      <c r="E1558" s="276"/>
    </row>
    <row r="1559" spans="1:5" ht="16">
      <c r="A1559" s="129"/>
      <c r="B1559" s="274"/>
      <c r="C1559" s="98"/>
      <c r="D1559" s="98"/>
      <c r="E1559" s="276"/>
    </row>
    <row r="1560" spans="1:5" ht="16">
      <c r="A1560" s="129"/>
      <c r="B1560" s="274"/>
      <c r="C1560" s="98"/>
      <c r="D1560" s="98"/>
      <c r="E1560" s="276"/>
    </row>
    <row r="1561" spans="1:5" ht="16">
      <c r="A1561" s="129"/>
      <c r="B1561" s="274"/>
      <c r="C1561" s="98"/>
      <c r="D1561" s="98"/>
      <c r="E1561" s="276"/>
    </row>
    <row r="1562" spans="1:5" ht="16">
      <c r="A1562" s="129"/>
      <c r="B1562" s="274"/>
      <c r="C1562" s="98"/>
      <c r="D1562" s="98"/>
      <c r="E1562" s="276"/>
    </row>
    <row r="1563" spans="1:5" ht="16">
      <c r="A1563" s="129"/>
      <c r="B1563" s="274"/>
      <c r="C1563" s="98"/>
      <c r="D1563" s="98"/>
      <c r="E1563" s="276"/>
    </row>
    <row r="1564" spans="1:5" ht="16">
      <c r="A1564" s="129"/>
      <c r="B1564" s="274"/>
      <c r="C1564" s="98"/>
      <c r="D1564" s="98"/>
      <c r="E1564" s="276"/>
    </row>
    <row r="1565" spans="1:5" ht="16">
      <c r="A1565" s="129"/>
      <c r="B1565" s="274"/>
      <c r="C1565" s="98"/>
      <c r="D1565" s="98"/>
      <c r="E1565" s="276"/>
    </row>
    <row r="1566" spans="1:5" ht="16">
      <c r="A1566" s="129"/>
      <c r="B1566" s="274"/>
      <c r="C1566" s="98"/>
      <c r="D1566" s="98"/>
      <c r="E1566" s="276"/>
    </row>
    <row r="1567" spans="1:5" ht="16">
      <c r="A1567" s="129"/>
      <c r="B1567" s="274"/>
      <c r="C1567" s="98"/>
      <c r="D1567" s="98"/>
      <c r="E1567" s="276"/>
    </row>
    <row r="1568" spans="1:5" ht="16">
      <c r="A1568" s="129"/>
      <c r="B1568" s="274"/>
      <c r="C1568" s="98"/>
      <c r="D1568" s="98"/>
      <c r="E1568" s="276"/>
    </row>
    <row r="1569" spans="1:5" ht="16">
      <c r="A1569" s="129"/>
      <c r="B1569" s="274"/>
      <c r="C1569" s="98"/>
      <c r="D1569" s="98"/>
      <c r="E1569" s="276"/>
    </row>
    <row r="1570" spans="1:5" ht="16">
      <c r="A1570" s="129"/>
      <c r="B1570" s="274"/>
      <c r="C1570" s="98"/>
      <c r="D1570" s="98"/>
      <c r="E1570" s="276"/>
    </row>
    <row r="1571" spans="1:5" ht="16">
      <c r="A1571" s="129"/>
      <c r="B1571" s="274"/>
      <c r="C1571" s="98"/>
      <c r="D1571" s="98"/>
      <c r="E1571" s="276"/>
    </row>
    <row r="1572" spans="1:5" ht="16">
      <c r="A1572" s="129"/>
      <c r="B1572" s="274"/>
      <c r="C1572" s="98"/>
      <c r="D1572" s="98"/>
      <c r="E1572" s="276"/>
    </row>
    <row r="1573" spans="1:5" ht="16">
      <c r="A1573" s="129"/>
      <c r="B1573" s="274"/>
      <c r="C1573" s="98"/>
      <c r="D1573" s="98"/>
      <c r="E1573" s="276"/>
    </row>
    <row r="1574" spans="1:5" ht="16">
      <c r="A1574" s="129"/>
      <c r="B1574" s="274"/>
      <c r="C1574" s="98"/>
      <c r="D1574" s="98"/>
      <c r="E1574" s="276"/>
    </row>
    <row r="1575" spans="1:5" ht="16">
      <c r="A1575" s="129"/>
      <c r="B1575" s="274"/>
      <c r="C1575" s="98"/>
      <c r="D1575" s="98"/>
      <c r="E1575" s="276"/>
    </row>
    <row r="1576" spans="1:5" ht="16">
      <c r="A1576" s="129"/>
      <c r="B1576" s="274"/>
      <c r="C1576" s="98"/>
      <c r="D1576" s="98"/>
      <c r="E1576" s="276"/>
    </row>
    <row r="1577" spans="1:5" ht="16">
      <c r="A1577" s="129"/>
      <c r="B1577" s="274"/>
      <c r="C1577" s="98"/>
      <c r="D1577" s="98"/>
      <c r="E1577" s="276"/>
    </row>
    <row r="1578" spans="1:5" ht="16">
      <c r="A1578" s="129"/>
      <c r="B1578" s="274"/>
      <c r="C1578" s="98"/>
      <c r="D1578" s="98"/>
      <c r="E1578" s="276"/>
    </row>
    <row r="1579" spans="1:5" ht="16">
      <c r="A1579" s="129"/>
      <c r="B1579" s="274"/>
      <c r="C1579" s="98"/>
      <c r="D1579" s="98"/>
      <c r="E1579" s="276"/>
    </row>
    <row r="1580" spans="1:5" ht="16">
      <c r="A1580" s="129"/>
      <c r="B1580" s="274"/>
      <c r="C1580" s="98"/>
      <c r="D1580" s="98"/>
      <c r="E1580" s="276"/>
    </row>
    <row r="1581" spans="1:5" ht="16">
      <c r="A1581" s="129"/>
      <c r="B1581" s="274"/>
      <c r="C1581" s="98"/>
      <c r="D1581" s="98"/>
      <c r="E1581" s="276"/>
    </row>
    <row r="1582" spans="1:5" ht="16">
      <c r="A1582" s="129"/>
      <c r="B1582" s="274"/>
      <c r="C1582" s="98"/>
      <c r="D1582" s="98"/>
      <c r="E1582" s="276"/>
    </row>
    <row r="1583" spans="1:5" ht="16">
      <c r="A1583" s="129"/>
      <c r="B1583" s="274"/>
      <c r="C1583" s="98"/>
      <c r="D1583" s="98"/>
      <c r="E1583" s="276"/>
    </row>
    <row r="1584" spans="1:5" ht="16">
      <c r="A1584" s="129"/>
      <c r="B1584" s="274"/>
      <c r="C1584" s="98"/>
      <c r="D1584" s="98"/>
      <c r="E1584" s="276"/>
    </row>
    <row r="1585" spans="1:5" ht="16">
      <c r="A1585" s="129"/>
      <c r="B1585" s="274"/>
      <c r="C1585" s="98"/>
      <c r="D1585" s="98"/>
      <c r="E1585" s="276"/>
    </row>
    <row r="1586" spans="1:5" ht="16">
      <c r="A1586" s="129"/>
      <c r="B1586" s="274"/>
      <c r="C1586" s="98"/>
      <c r="D1586" s="98"/>
      <c r="E1586" s="276"/>
    </row>
    <row r="1587" spans="1:5" ht="16">
      <c r="A1587" s="129"/>
      <c r="B1587" s="274"/>
      <c r="C1587" s="98"/>
      <c r="D1587" s="98"/>
      <c r="E1587" s="276"/>
    </row>
    <row r="1588" spans="1:5" ht="16">
      <c r="A1588" s="129"/>
      <c r="B1588" s="274"/>
      <c r="C1588" s="98"/>
      <c r="D1588" s="98"/>
      <c r="E1588" s="276"/>
    </row>
    <row r="1589" spans="1:5" ht="16">
      <c r="A1589" s="129"/>
      <c r="B1589" s="274"/>
      <c r="C1589" s="98"/>
      <c r="D1589" s="98"/>
      <c r="E1589" s="276"/>
    </row>
    <row r="1590" spans="1:5" ht="16">
      <c r="A1590" s="129"/>
      <c r="B1590" s="274"/>
      <c r="C1590" s="98"/>
      <c r="D1590" s="98"/>
      <c r="E1590" s="276"/>
    </row>
    <row r="1591" spans="1:5" ht="16">
      <c r="A1591" s="129"/>
      <c r="B1591" s="274"/>
      <c r="C1591" s="98"/>
      <c r="D1591" s="98"/>
      <c r="E1591" s="276"/>
    </row>
    <row r="1592" spans="1:5" ht="16">
      <c r="A1592" s="129"/>
      <c r="B1592" s="274"/>
      <c r="C1592" s="98"/>
      <c r="D1592" s="98"/>
      <c r="E1592" s="276"/>
    </row>
    <row r="1593" spans="1:5" ht="16">
      <c r="A1593" s="129"/>
      <c r="B1593" s="274"/>
      <c r="C1593" s="98"/>
      <c r="D1593" s="98"/>
      <c r="E1593" s="276"/>
    </row>
    <row r="1594" spans="1:5" ht="16">
      <c r="A1594" s="129"/>
      <c r="B1594" s="274"/>
      <c r="C1594" s="98"/>
      <c r="D1594" s="98"/>
      <c r="E1594" s="276"/>
    </row>
    <row r="1595" spans="1:5" ht="16">
      <c r="A1595" s="129"/>
      <c r="B1595" s="274"/>
      <c r="C1595" s="98"/>
      <c r="D1595" s="98"/>
      <c r="E1595" s="276"/>
    </row>
    <row r="1596" spans="1:5" ht="16">
      <c r="A1596" s="129"/>
      <c r="B1596" s="274"/>
      <c r="C1596" s="98"/>
      <c r="D1596" s="98"/>
      <c r="E1596" s="276"/>
    </row>
    <row r="1597" spans="1:5" ht="16">
      <c r="A1597" s="129"/>
      <c r="B1597" s="274"/>
      <c r="C1597" s="98"/>
      <c r="D1597" s="98"/>
      <c r="E1597" s="276"/>
    </row>
    <row r="1598" spans="1:5" ht="16">
      <c r="A1598" s="129"/>
      <c r="B1598" s="274"/>
      <c r="C1598" s="98"/>
      <c r="D1598" s="98"/>
      <c r="E1598" s="276"/>
    </row>
    <row r="1599" spans="1:5" ht="16">
      <c r="A1599" s="129"/>
      <c r="B1599" s="274"/>
      <c r="C1599" s="98"/>
      <c r="D1599" s="98"/>
      <c r="E1599" s="276"/>
    </row>
    <row r="1600" spans="1:5" ht="16">
      <c r="A1600" s="129"/>
      <c r="B1600" s="274"/>
      <c r="C1600" s="98"/>
      <c r="D1600" s="98"/>
      <c r="E1600" s="276"/>
    </row>
    <row r="1601" spans="1:5" ht="16">
      <c r="A1601" s="129"/>
      <c r="B1601" s="274"/>
      <c r="C1601" s="98"/>
      <c r="D1601" s="98"/>
      <c r="E1601" s="276"/>
    </row>
    <row r="1602" spans="1:5" ht="16">
      <c r="A1602" s="129"/>
      <c r="B1602" s="274"/>
      <c r="C1602" s="98"/>
      <c r="D1602" s="98"/>
      <c r="E1602" s="276"/>
    </row>
    <row r="1603" spans="1:5" ht="16">
      <c r="A1603" s="129"/>
      <c r="B1603" s="274"/>
      <c r="C1603" s="98"/>
      <c r="D1603" s="98"/>
      <c r="E1603" s="276"/>
    </row>
    <row r="1604" spans="1:5" ht="16">
      <c r="A1604" s="129"/>
      <c r="B1604" s="274"/>
      <c r="C1604" s="98"/>
      <c r="D1604" s="98"/>
      <c r="E1604" s="276"/>
    </row>
    <row r="1605" spans="1:5" ht="16">
      <c r="A1605" s="129"/>
      <c r="B1605" s="274"/>
      <c r="C1605" s="98"/>
      <c r="D1605" s="98"/>
      <c r="E1605" s="276"/>
    </row>
    <row r="1606" spans="1:5" ht="16">
      <c r="A1606" s="129"/>
      <c r="B1606" s="274"/>
      <c r="C1606" s="98"/>
      <c r="D1606" s="98"/>
      <c r="E1606" s="276"/>
    </row>
    <row r="1607" spans="1:5" ht="16">
      <c r="A1607" s="129"/>
      <c r="B1607" s="274"/>
      <c r="C1607" s="98"/>
      <c r="D1607" s="98"/>
      <c r="E1607" s="276"/>
    </row>
    <row r="1608" spans="1:5" ht="16">
      <c r="A1608" s="129"/>
      <c r="B1608" s="274"/>
      <c r="C1608" s="98"/>
      <c r="D1608" s="98"/>
      <c r="E1608" s="276"/>
    </row>
    <row r="1609" spans="1:5" ht="16">
      <c r="A1609" s="129"/>
      <c r="B1609" s="274"/>
      <c r="C1609" s="98"/>
      <c r="D1609" s="98"/>
      <c r="E1609" s="276"/>
    </row>
    <row r="1610" spans="1:5" ht="16">
      <c r="A1610" s="129"/>
      <c r="B1610" s="274"/>
      <c r="C1610" s="98"/>
      <c r="D1610" s="98"/>
      <c r="E1610" s="276"/>
    </row>
    <row r="1611" spans="1:5" ht="16">
      <c r="A1611" s="129"/>
      <c r="B1611" s="274"/>
      <c r="C1611" s="98"/>
      <c r="D1611" s="98"/>
      <c r="E1611" s="276"/>
    </row>
    <row r="1612" spans="1:5" ht="16">
      <c r="A1612" s="129"/>
      <c r="B1612" s="274"/>
      <c r="C1612" s="98"/>
      <c r="D1612" s="98"/>
      <c r="E1612" s="276"/>
    </row>
    <row r="1613" spans="1:5" ht="16">
      <c r="A1613" s="129"/>
      <c r="B1613" s="274"/>
      <c r="C1613" s="98"/>
      <c r="D1613" s="98"/>
      <c r="E1613" s="276"/>
    </row>
    <row r="1614" spans="1:5" ht="16">
      <c r="A1614" s="129"/>
      <c r="B1614" s="274"/>
      <c r="C1614" s="98"/>
      <c r="D1614" s="98"/>
      <c r="E1614" s="276"/>
    </row>
    <row r="1615" spans="1:5" ht="16">
      <c r="A1615" s="129"/>
      <c r="B1615" s="274"/>
      <c r="C1615" s="98"/>
      <c r="D1615" s="98"/>
      <c r="E1615" s="276"/>
    </row>
    <row r="1616" spans="1:5" ht="16">
      <c r="A1616" s="129"/>
      <c r="B1616" s="274"/>
      <c r="C1616" s="98"/>
      <c r="D1616" s="98"/>
      <c r="E1616" s="276"/>
    </row>
    <row r="1617" spans="1:5" ht="16">
      <c r="A1617" s="129"/>
      <c r="B1617" s="274"/>
      <c r="C1617" s="98"/>
      <c r="D1617" s="98"/>
      <c r="E1617" s="276"/>
    </row>
    <row r="1618" spans="1:5" ht="16">
      <c r="A1618" s="129"/>
      <c r="B1618" s="274"/>
      <c r="C1618" s="98"/>
      <c r="D1618" s="98"/>
      <c r="E1618" s="276"/>
    </row>
    <row r="1619" spans="1:5" ht="16">
      <c r="A1619" s="129"/>
      <c r="B1619" s="274"/>
      <c r="C1619" s="98"/>
      <c r="D1619" s="98"/>
      <c r="E1619" s="276"/>
    </row>
    <row r="1620" spans="1:5" ht="16">
      <c r="A1620" s="129"/>
      <c r="B1620" s="274"/>
      <c r="C1620" s="98"/>
      <c r="D1620" s="98"/>
      <c r="E1620" s="276"/>
    </row>
    <row r="1621" spans="1:5" ht="16">
      <c r="A1621" s="129"/>
      <c r="B1621" s="274"/>
      <c r="C1621" s="98"/>
      <c r="D1621" s="98"/>
      <c r="E1621" s="276"/>
    </row>
    <row r="1622" spans="1:5" ht="16">
      <c r="A1622" s="129"/>
      <c r="B1622" s="274"/>
      <c r="C1622" s="98"/>
      <c r="D1622" s="98"/>
      <c r="E1622" s="276"/>
    </row>
    <row r="1623" spans="1:5" ht="16">
      <c r="A1623" s="129"/>
      <c r="B1623" s="274"/>
      <c r="C1623" s="98"/>
      <c r="D1623" s="98"/>
      <c r="E1623" s="276"/>
    </row>
    <row r="1624" spans="1:5" ht="16">
      <c r="A1624" s="129"/>
      <c r="B1624" s="274"/>
      <c r="C1624" s="98"/>
      <c r="D1624" s="98"/>
      <c r="E1624" s="276"/>
    </row>
    <row r="1625" spans="1:5" ht="16">
      <c r="A1625" s="129"/>
      <c r="B1625" s="274"/>
      <c r="C1625" s="98"/>
      <c r="D1625" s="98"/>
      <c r="E1625" s="276"/>
    </row>
    <row r="1626" spans="1:5" ht="16">
      <c r="A1626" s="129"/>
      <c r="B1626" s="274"/>
      <c r="C1626" s="98"/>
      <c r="D1626" s="98"/>
      <c r="E1626" s="276"/>
    </row>
    <row r="1627" spans="1:5" ht="16">
      <c r="A1627" s="129"/>
      <c r="B1627" s="274"/>
      <c r="C1627" s="98"/>
      <c r="D1627" s="98"/>
      <c r="E1627" s="276"/>
    </row>
    <row r="1628" spans="1:5" ht="16">
      <c r="A1628" s="129"/>
      <c r="B1628" s="274"/>
      <c r="C1628" s="98"/>
      <c r="D1628" s="98"/>
      <c r="E1628" s="276"/>
    </row>
    <row r="1629" spans="1:5" ht="16">
      <c r="A1629" s="129"/>
      <c r="B1629" s="274"/>
      <c r="C1629" s="98"/>
      <c r="D1629" s="98"/>
      <c r="E1629" s="276"/>
    </row>
    <row r="1630" spans="1:5" ht="16">
      <c r="A1630" s="129"/>
      <c r="B1630" s="274"/>
      <c r="C1630" s="98"/>
      <c r="D1630" s="98"/>
      <c r="E1630" s="276"/>
    </row>
    <row r="1631" spans="1:5" ht="16">
      <c r="A1631" s="129"/>
      <c r="B1631" s="274"/>
      <c r="C1631" s="98"/>
      <c r="D1631" s="98"/>
      <c r="E1631" s="276"/>
    </row>
    <row r="1632" spans="1:5" ht="16">
      <c r="A1632" s="129"/>
      <c r="B1632" s="274"/>
      <c r="C1632" s="98"/>
      <c r="D1632" s="98"/>
      <c r="E1632" s="276"/>
    </row>
    <row r="1633" spans="1:5" ht="16">
      <c r="A1633" s="129"/>
      <c r="B1633" s="274"/>
      <c r="C1633" s="98"/>
      <c r="D1633" s="98"/>
      <c r="E1633" s="276"/>
    </row>
    <row r="1634" spans="1:5" ht="16">
      <c r="A1634" s="129"/>
      <c r="B1634" s="274"/>
      <c r="C1634" s="98"/>
      <c r="D1634" s="98"/>
      <c r="E1634" s="276"/>
    </row>
    <row r="1635" spans="1:5" ht="16">
      <c r="A1635" s="129"/>
      <c r="B1635" s="274"/>
      <c r="C1635" s="98"/>
      <c r="D1635" s="98"/>
      <c r="E1635" s="276"/>
    </row>
    <row r="1636" spans="1:5" ht="16">
      <c r="A1636" s="129"/>
      <c r="B1636" s="274"/>
      <c r="C1636" s="98"/>
      <c r="D1636" s="98"/>
      <c r="E1636" s="276"/>
    </row>
    <row r="1637" spans="1:5" ht="16">
      <c r="A1637" s="129"/>
      <c r="B1637" s="274"/>
      <c r="C1637" s="98"/>
      <c r="D1637" s="98"/>
      <c r="E1637" s="276"/>
    </row>
    <row r="1638" spans="1:5" ht="16">
      <c r="A1638" s="129"/>
      <c r="B1638" s="274"/>
      <c r="C1638" s="98"/>
      <c r="D1638" s="98"/>
      <c r="E1638" s="276"/>
    </row>
    <row r="1639" spans="1:5" ht="16">
      <c r="A1639" s="129"/>
      <c r="B1639" s="274"/>
      <c r="C1639" s="98"/>
      <c r="D1639" s="98"/>
      <c r="E1639" s="276"/>
    </row>
    <row r="1640" spans="1:5" ht="16">
      <c r="A1640" s="129"/>
      <c r="B1640" s="274"/>
      <c r="C1640" s="98"/>
      <c r="D1640" s="98"/>
      <c r="E1640" s="276"/>
    </row>
    <row r="1641" spans="1:5" ht="16">
      <c r="A1641" s="129"/>
      <c r="B1641" s="274"/>
      <c r="C1641" s="98"/>
      <c r="D1641" s="98"/>
      <c r="E1641" s="276"/>
    </row>
    <row r="1642" spans="1:5" ht="16">
      <c r="A1642" s="129"/>
      <c r="B1642" s="274"/>
      <c r="C1642" s="98"/>
      <c r="D1642" s="98"/>
      <c r="E1642" s="276"/>
    </row>
    <row r="1643" spans="1:5" ht="16">
      <c r="A1643" s="129"/>
      <c r="B1643" s="274"/>
      <c r="C1643" s="98"/>
      <c r="D1643" s="98"/>
      <c r="E1643" s="276"/>
    </row>
    <row r="1644" spans="1:5" ht="16">
      <c r="A1644" s="129"/>
      <c r="B1644" s="274"/>
      <c r="C1644" s="98"/>
      <c r="D1644" s="98"/>
      <c r="E1644" s="276"/>
    </row>
    <row r="1645" spans="1:5" ht="16">
      <c r="A1645" s="129"/>
      <c r="B1645" s="274"/>
      <c r="C1645" s="98"/>
      <c r="D1645" s="98"/>
      <c r="E1645" s="276"/>
    </row>
    <row r="1646" spans="1:5" ht="16">
      <c r="A1646" s="129"/>
      <c r="B1646" s="274"/>
      <c r="C1646" s="98"/>
      <c r="D1646" s="98"/>
      <c r="E1646" s="276"/>
    </row>
    <row r="1647" spans="1:5" ht="16">
      <c r="A1647" s="129"/>
      <c r="B1647" s="274"/>
      <c r="C1647" s="98"/>
      <c r="D1647" s="98"/>
      <c r="E1647" s="276"/>
    </row>
    <row r="1648" spans="1:5" ht="16">
      <c r="A1648" s="129"/>
      <c r="B1648" s="274"/>
      <c r="C1648" s="98"/>
      <c r="D1648" s="98"/>
      <c r="E1648" s="276"/>
    </row>
    <row r="1649" spans="1:5" ht="16">
      <c r="A1649" s="129"/>
      <c r="B1649" s="274"/>
      <c r="C1649" s="98"/>
      <c r="D1649" s="98"/>
      <c r="E1649" s="276"/>
    </row>
    <row r="1650" spans="1:5" ht="16">
      <c r="A1650" s="129"/>
      <c r="B1650" s="274"/>
      <c r="C1650" s="98"/>
      <c r="D1650" s="98"/>
      <c r="E1650" s="276"/>
    </row>
    <row r="1651" spans="1:5" ht="16">
      <c r="A1651" s="129"/>
      <c r="B1651" s="274"/>
      <c r="C1651" s="98"/>
      <c r="D1651" s="98"/>
      <c r="E1651" s="276"/>
    </row>
    <row r="1652" spans="1:5" ht="16">
      <c r="A1652" s="129"/>
      <c r="B1652" s="274"/>
      <c r="C1652" s="98"/>
      <c r="D1652" s="98"/>
      <c r="E1652" s="276"/>
    </row>
    <row r="1653" spans="1:5" ht="16">
      <c r="A1653" s="129"/>
      <c r="B1653" s="274"/>
      <c r="C1653" s="98"/>
      <c r="D1653" s="98"/>
      <c r="E1653" s="276"/>
    </row>
    <row r="1654" spans="1:5" ht="16">
      <c r="A1654" s="129"/>
      <c r="B1654" s="274"/>
      <c r="C1654" s="98"/>
      <c r="D1654" s="98"/>
      <c r="E1654" s="276"/>
    </row>
    <row r="1655" spans="1:5" ht="16">
      <c r="A1655" s="129"/>
      <c r="B1655" s="274"/>
      <c r="C1655" s="98"/>
      <c r="D1655" s="98"/>
      <c r="E1655" s="276"/>
    </row>
    <row r="1656" spans="1:5" ht="16">
      <c r="A1656" s="129"/>
      <c r="B1656" s="274"/>
      <c r="C1656" s="98"/>
      <c r="D1656" s="98"/>
      <c r="E1656" s="276"/>
    </row>
    <row r="1657" spans="1:5" ht="16">
      <c r="A1657" s="129"/>
      <c r="B1657" s="274"/>
      <c r="C1657" s="98"/>
      <c r="D1657" s="98"/>
      <c r="E1657" s="276"/>
    </row>
    <row r="1658" spans="1:5" ht="16">
      <c r="A1658" s="129"/>
      <c r="B1658" s="274"/>
      <c r="C1658" s="98"/>
      <c r="D1658" s="98"/>
      <c r="E1658" s="276"/>
    </row>
    <row r="1659" spans="1:5" ht="16">
      <c r="A1659" s="129"/>
      <c r="B1659" s="274"/>
      <c r="C1659" s="98"/>
      <c r="D1659" s="98"/>
      <c r="E1659" s="276"/>
    </row>
    <row r="1660" spans="1:5" ht="16">
      <c r="A1660" s="129"/>
      <c r="B1660" s="274"/>
      <c r="C1660" s="98"/>
      <c r="D1660" s="98"/>
      <c r="E1660" s="276"/>
    </row>
    <row r="1661" spans="1:5" ht="16">
      <c r="A1661" s="129"/>
      <c r="B1661" s="274"/>
      <c r="C1661" s="98"/>
      <c r="D1661" s="98"/>
      <c r="E1661" s="276"/>
    </row>
    <row r="1662" spans="1:5" ht="16">
      <c r="A1662" s="129"/>
      <c r="B1662" s="274"/>
      <c r="C1662" s="98"/>
      <c r="D1662" s="98"/>
      <c r="E1662" s="276"/>
    </row>
    <row r="1663" spans="1:5" ht="16">
      <c r="A1663" s="129"/>
      <c r="B1663" s="274"/>
      <c r="C1663" s="98"/>
      <c r="D1663" s="98"/>
      <c r="E1663" s="276"/>
    </row>
    <row r="1664" spans="1:5" ht="16">
      <c r="A1664" s="129"/>
      <c r="B1664" s="274"/>
      <c r="C1664" s="98"/>
      <c r="D1664" s="98"/>
      <c r="E1664" s="276"/>
    </row>
    <row r="1665" spans="1:5" ht="16">
      <c r="A1665" s="129"/>
      <c r="B1665" s="274"/>
      <c r="C1665" s="98"/>
      <c r="D1665" s="98"/>
      <c r="E1665" s="276"/>
    </row>
    <row r="1666" spans="1:5" ht="16">
      <c r="A1666" s="129"/>
      <c r="B1666" s="274"/>
      <c r="C1666" s="98"/>
      <c r="D1666" s="98"/>
      <c r="E1666" s="276"/>
    </row>
    <row r="1667" spans="1:5" ht="16">
      <c r="A1667" s="129"/>
      <c r="B1667" s="274"/>
      <c r="C1667" s="98"/>
      <c r="D1667" s="98"/>
      <c r="E1667" s="276"/>
    </row>
    <row r="1668" spans="1:5" ht="16">
      <c r="A1668" s="129"/>
      <c r="B1668" s="274"/>
      <c r="C1668" s="98"/>
      <c r="D1668" s="98"/>
      <c r="E1668" s="276"/>
    </row>
    <row r="1669" spans="1:5" ht="16">
      <c r="A1669" s="129"/>
      <c r="B1669" s="274"/>
      <c r="C1669" s="98"/>
      <c r="D1669" s="98"/>
      <c r="E1669" s="276"/>
    </row>
    <row r="1670" spans="1:5" ht="16">
      <c r="A1670" s="129"/>
      <c r="B1670" s="274"/>
      <c r="C1670" s="98"/>
      <c r="D1670" s="98"/>
      <c r="E1670" s="276"/>
    </row>
    <row r="1671" spans="1:5" ht="16">
      <c r="A1671" s="129"/>
      <c r="B1671" s="274"/>
      <c r="C1671" s="98"/>
      <c r="D1671" s="98"/>
      <c r="E1671" s="276"/>
    </row>
    <row r="1672" spans="1:5" ht="16">
      <c r="A1672" s="129"/>
      <c r="B1672" s="274"/>
      <c r="C1672" s="98"/>
      <c r="D1672" s="98"/>
      <c r="E1672" s="276"/>
    </row>
    <row r="1673" spans="1:5" ht="16">
      <c r="A1673" s="129"/>
      <c r="B1673" s="274"/>
      <c r="C1673" s="98"/>
      <c r="D1673" s="98"/>
      <c r="E1673" s="276"/>
    </row>
    <row r="1674" spans="1:5" ht="16">
      <c r="A1674" s="129"/>
      <c r="B1674" s="274"/>
      <c r="C1674" s="98"/>
      <c r="D1674" s="98"/>
      <c r="E1674" s="276"/>
    </row>
    <row r="1675" spans="1:5" ht="16">
      <c r="A1675" s="129"/>
      <c r="B1675" s="274"/>
      <c r="C1675" s="98"/>
      <c r="D1675" s="98"/>
      <c r="E1675" s="276"/>
    </row>
    <row r="1676" spans="1:5" ht="16">
      <c r="A1676" s="129"/>
      <c r="B1676" s="274"/>
      <c r="C1676" s="98"/>
      <c r="D1676" s="98"/>
      <c r="E1676" s="276"/>
    </row>
    <row r="1677" spans="1:5" ht="16">
      <c r="A1677" s="129"/>
      <c r="B1677" s="274"/>
      <c r="C1677" s="98"/>
      <c r="D1677" s="98"/>
      <c r="E1677" s="276"/>
    </row>
    <row r="1678" spans="1:5" ht="16">
      <c r="A1678" s="129"/>
      <c r="B1678" s="274"/>
      <c r="C1678" s="98"/>
      <c r="D1678" s="98"/>
      <c r="E1678" s="276"/>
    </row>
    <row r="1679" spans="1:5" ht="16">
      <c r="A1679" s="129"/>
      <c r="B1679" s="274"/>
      <c r="C1679" s="98"/>
      <c r="D1679" s="98"/>
      <c r="E1679" s="276"/>
    </row>
    <row r="1680" spans="1:5" ht="16">
      <c r="A1680" s="129"/>
      <c r="B1680" s="274"/>
      <c r="C1680" s="98"/>
      <c r="D1680" s="98"/>
      <c r="E1680" s="276"/>
    </row>
    <row r="1681" spans="1:5" ht="16">
      <c r="A1681" s="129"/>
      <c r="B1681" s="274"/>
      <c r="C1681" s="98"/>
      <c r="D1681" s="98"/>
      <c r="E1681" s="276"/>
    </row>
    <row r="1682" spans="1:5" ht="16">
      <c r="A1682" s="129"/>
      <c r="B1682" s="274"/>
      <c r="C1682" s="98"/>
      <c r="D1682" s="98"/>
      <c r="E1682" s="276"/>
    </row>
    <row r="1683" spans="1:5" ht="16">
      <c r="A1683" s="129"/>
      <c r="B1683" s="274"/>
      <c r="C1683" s="98"/>
      <c r="D1683" s="98"/>
      <c r="E1683" s="276"/>
    </row>
    <row r="1684" spans="1:5" ht="16">
      <c r="A1684" s="129"/>
      <c r="B1684" s="274"/>
      <c r="C1684" s="98"/>
      <c r="D1684" s="98"/>
      <c r="E1684" s="276"/>
    </row>
    <row r="1685" spans="1:5" ht="16">
      <c r="A1685" s="129"/>
      <c r="B1685" s="274"/>
      <c r="C1685" s="98"/>
      <c r="D1685" s="98"/>
      <c r="E1685" s="276"/>
    </row>
    <row r="1686" spans="1:5" ht="16">
      <c r="A1686" s="129"/>
      <c r="B1686" s="274"/>
      <c r="C1686" s="98"/>
      <c r="D1686" s="98"/>
      <c r="E1686" s="276"/>
    </row>
    <row r="1687" spans="1:5" ht="16">
      <c r="A1687" s="129"/>
      <c r="B1687" s="274"/>
      <c r="C1687" s="98"/>
      <c r="D1687" s="98"/>
      <c r="E1687" s="276"/>
    </row>
    <row r="1688" spans="1:5" ht="16">
      <c r="A1688" s="129"/>
      <c r="B1688" s="274"/>
      <c r="C1688" s="98"/>
      <c r="D1688" s="98"/>
      <c r="E1688" s="276"/>
    </row>
    <row r="1689" spans="1:5" ht="16">
      <c r="A1689" s="129"/>
      <c r="B1689" s="274"/>
      <c r="C1689" s="98"/>
      <c r="D1689" s="98"/>
      <c r="E1689" s="276"/>
    </row>
    <row r="1690" spans="1:5" ht="16">
      <c r="A1690" s="129"/>
      <c r="B1690" s="274"/>
      <c r="C1690" s="98"/>
      <c r="D1690" s="98"/>
      <c r="E1690" s="276"/>
    </row>
    <row r="1691" spans="1:5" ht="16">
      <c r="A1691" s="129"/>
      <c r="B1691" s="274"/>
      <c r="C1691" s="98"/>
      <c r="D1691" s="98"/>
      <c r="E1691" s="276"/>
    </row>
    <row r="1692" spans="1:5" ht="16">
      <c r="A1692" s="129"/>
      <c r="B1692" s="274"/>
      <c r="C1692" s="98"/>
      <c r="D1692" s="98"/>
      <c r="E1692" s="276"/>
    </row>
    <row r="1693" spans="1:5" ht="16">
      <c r="A1693" s="129"/>
      <c r="B1693" s="274"/>
      <c r="C1693" s="98"/>
      <c r="D1693" s="98"/>
      <c r="E1693" s="276"/>
    </row>
    <row r="1694" spans="1:5" ht="16">
      <c r="A1694" s="129"/>
      <c r="B1694" s="274"/>
      <c r="C1694" s="98"/>
      <c r="D1694" s="98"/>
      <c r="E1694" s="276"/>
    </row>
    <row r="1695" spans="1:5" ht="16">
      <c r="A1695" s="129"/>
      <c r="B1695" s="274"/>
      <c r="C1695" s="98"/>
      <c r="D1695" s="98"/>
      <c r="E1695" s="276"/>
    </row>
    <row r="1696" spans="1:5" ht="16">
      <c r="A1696" s="129"/>
      <c r="B1696" s="274"/>
      <c r="C1696" s="98"/>
      <c r="D1696" s="98"/>
      <c r="E1696" s="276"/>
    </row>
    <row r="1697" spans="1:5" ht="16">
      <c r="A1697" s="129"/>
      <c r="B1697" s="274"/>
      <c r="C1697" s="98"/>
      <c r="D1697" s="98"/>
      <c r="E1697" s="276"/>
    </row>
    <row r="1698" spans="1:5" ht="16">
      <c r="A1698" s="129"/>
      <c r="B1698" s="274"/>
      <c r="C1698" s="98"/>
      <c r="D1698" s="98"/>
      <c r="E1698" s="276"/>
    </row>
    <row r="1699" spans="1:5" ht="16">
      <c r="A1699" s="129"/>
      <c r="B1699" s="274"/>
      <c r="C1699" s="98"/>
      <c r="D1699" s="98"/>
      <c r="E1699" s="276"/>
    </row>
    <row r="1700" spans="1:5" ht="16">
      <c r="A1700" s="129"/>
      <c r="B1700" s="274"/>
      <c r="C1700" s="98"/>
      <c r="D1700" s="98"/>
      <c r="E1700" s="276"/>
    </row>
    <row r="1701" spans="1:5" ht="16">
      <c r="A1701" s="129"/>
      <c r="B1701" s="274"/>
      <c r="C1701" s="98"/>
      <c r="D1701" s="98"/>
      <c r="E1701" s="276"/>
    </row>
    <row r="1702" spans="1:5" ht="16">
      <c r="A1702" s="129"/>
      <c r="B1702" s="274"/>
      <c r="C1702" s="98"/>
      <c r="D1702" s="98"/>
      <c r="E1702" s="276"/>
    </row>
    <row r="1703" spans="1:5" ht="16">
      <c r="A1703" s="129"/>
      <c r="B1703" s="274"/>
      <c r="C1703" s="98"/>
      <c r="D1703" s="98"/>
      <c r="E1703" s="276"/>
    </row>
    <row r="1704" spans="1:5" ht="16">
      <c r="A1704" s="129"/>
      <c r="B1704" s="274"/>
      <c r="C1704" s="98"/>
      <c r="D1704" s="98"/>
      <c r="E1704" s="276"/>
    </row>
    <row r="1705" spans="1:5" ht="16">
      <c r="A1705" s="129"/>
      <c r="B1705" s="274"/>
      <c r="C1705" s="98"/>
      <c r="D1705" s="98"/>
      <c r="E1705" s="276"/>
    </row>
    <row r="1706" spans="1:5" ht="16">
      <c r="A1706" s="129"/>
      <c r="B1706" s="274"/>
      <c r="C1706" s="98"/>
      <c r="D1706" s="98"/>
      <c r="E1706" s="276"/>
    </row>
    <row r="1707" spans="1:5" ht="16">
      <c r="A1707" s="129"/>
      <c r="B1707" s="274"/>
      <c r="C1707" s="98"/>
      <c r="D1707" s="98"/>
      <c r="E1707" s="276"/>
    </row>
    <row r="1708" spans="1:5" ht="16">
      <c r="A1708" s="129"/>
      <c r="B1708" s="274"/>
      <c r="C1708" s="98"/>
      <c r="D1708" s="98"/>
      <c r="E1708" s="276"/>
    </row>
    <row r="1709" spans="1:5" ht="16">
      <c r="A1709" s="129"/>
      <c r="B1709" s="274"/>
      <c r="C1709" s="98"/>
      <c r="D1709" s="98"/>
      <c r="E1709" s="276"/>
    </row>
    <row r="1710" spans="1:5" ht="16">
      <c r="A1710" s="129"/>
      <c r="B1710" s="274"/>
      <c r="C1710" s="98"/>
      <c r="D1710" s="98"/>
      <c r="E1710" s="276"/>
    </row>
    <row r="1711" spans="1:5" ht="16">
      <c r="A1711" s="129"/>
      <c r="B1711" s="274"/>
      <c r="C1711" s="98"/>
      <c r="D1711" s="98"/>
      <c r="E1711" s="276"/>
    </row>
    <row r="1712" spans="1:5" ht="16">
      <c r="A1712" s="129"/>
      <c r="B1712" s="274"/>
      <c r="C1712" s="98"/>
      <c r="D1712" s="98"/>
      <c r="E1712" s="276"/>
    </row>
    <row r="1713" spans="1:5" ht="16">
      <c r="A1713" s="129"/>
      <c r="B1713" s="274"/>
      <c r="C1713" s="98"/>
      <c r="D1713" s="98"/>
      <c r="E1713" s="276"/>
    </row>
    <row r="1714" spans="1:5" ht="16">
      <c r="A1714" s="129"/>
      <c r="B1714" s="274"/>
      <c r="C1714" s="98"/>
      <c r="D1714" s="98"/>
      <c r="E1714" s="276"/>
    </row>
    <row r="1715" spans="1:5" ht="16">
      <c r="A1715" s="129"/>
      <c r="B1715" s="274"/>
      <c r="C1715" s="98"/>
      <c r="D1715" s="98"/>
      <c r="E1715" s="276"/>
    </row>
    <row r="1716" spans="1:5" ht="16">
      <c r="A1716" s="129"/>
      <c r="B1716" s="274"/>
      <c r="C1716" s="98"/>
      <c r="D1716" s="98"/>
      <c r="E1716" s="276"/>
    </row>
    <row r="1717" spans="1:5" ht="16">
      <c r="A1717" s="129"/>
      <c r="B1717" s="274"/>
      <c r="C1717" s="98"/>
      <c r="D1717" s="98"/>
      <c r="E1717" s="276"/>
    </row>
    <row r="1718" spans="1:5" ht="16">
      <c r="A1718" s="129"/>
      <c r="B1718" s="274"/>
      <c r="C1718" s="98"/>
      <c r="D1718" s="98"/>
      <c r="E1718" s="276"/>
    </row>
    <row r="1719" spans="1:5" ht="16">
      <c r="A1719" s="129"/>
      <c r="B1719" s="274"/>
      <c r="C1719" s="98"/>
      <c r="D1719" s="98"/>
      <c r="E1719" s="276"/>
    </row>
    <row r="1720" spans="1:5" ht="16">
      <c r="A1720" s="129"/>
      <c r="B1720" s="274"/>
      <c r="C1720" s="98"/>
      <c r="D1720" s="98"/>
      <c r="E1720" s="276"/>
    </row>
    <row r="1721" spans="1:5" ht="16">
      <c r="A1721" s="129"/>
      <c r="B1721" s="274"/>
      <c r="C1721" s="98"/>
      <c r="D1721" s="98"/>
      <c r="E1721" s="276"/>
    </row>
    <row r="1722" spans="1:5" ht="16">
      <c r="A1722" s="129"/>
      <c r="B1722" s="274"/>
      <c r="C1722" s="98"/>
      <c r="D1722" s="98"/>
      <c r="E1722" s="276"/>
    </row>
    <row r="1723" spans="1:5" ht="16">
      <c r="A1723" s="129"/>
      <c r="B1723" s="274"/>
      <c r="C1723" s="98"/>
      <c r="D1723" s="98"/>
      <c r="E1723" s="276"/>
    </row>
    <row r="1724" spans="1:5" ht="16">
      <c r="A1724" s="129"/>
      <c r="B1724" s="274"/>
      <c r="C1724" s="98"/>
      <c r="D1724" s="98"/>
      <c r="E1724" s="276"/>
    </row>
    <row r="1725" spans="1:5" ht="16">
      <c r="A1725" s="129"/>
      <c r="B1725" s="274"/>
      <c r="C1725" s="98"/>
      <c r="D1725" s="98"/>
      <c r="E1725" s="276"/>
    </row>
    <row r="1726" spans="1:5" ht="16">
      <c r="A1726" s="129"/>
      <c r="B1726" s="274"/>
      <c r="C1726" s="98"/>
      <c r="D1726" s="98"/>
      <c r="E1726" s="276"/>
    </row>
    <row r="1727" spans="1:5" ht="16">
      <c r="A1727" s="129"/>
      <c r="B1727" s="274"/>
      <c r="C1727" s="98"/>
      <c r="D1727" s="98"/>
      <c r="E1727" s="276"/>
    </row>
    <row r="1728" spans="1:5" ht="16">
      <c r="A1728" s="129"/>
      <c r="B1728" s="274"/>
      <c r="C1728" s="98"/>
      <c r="D1728" s="98"/>
      <c r="E1728" s="276"/>
    </row>
    <row r="1729" spans="1:5" ht="16">
      <c r="A1729" s="129"/>
      <c r="B1729" s="274"/>
      <c r="C1729" s="98"/>
      <c r="D1729" s="98"/>
      <c r="E1729" s="276"/>
    </row>
    <row r="1730" spans="1:5" ht="16">
      <c r="A1730" s="129"/>
      <c r="B1730" s="274"/>
      <c r="C1730" s="98"/>
      <c r="D1730" s="98"/>
      <c r="E1730" s="276"/>
    </row>
    <row r="1731" spans="1:5" ht="16">
      <c r="A1731" s="129"/>
      <c r="B1731" s="274"/>
      <c r="C1731" s="98"/>
      <c r="D1731" s="98"/>
      <c r="E1731" s="276"/>
    </row>
    <row r="1732" spans="1:5" ht="16">
      <c r="A1732" s="129"/>
      <c r="B1732" s="274"/>
      <c r="C1732" s="98"/>
      <c r="D1732" s="98"/>
      <c r="E1732" s="276"/>
    </row>
    <row r="1733" spans="1:5" ht="16">
      <c r="A1733" s="129"/>
      <c r="B1733" s="274"/>
      <c r="C1733" s="98"/>
      <c r="D1733" s="98"/>
      <c r="E1733" s="276"/>
    </row>
    <row r="1734" spans="1:5" ht="16">
      <c r="A1734" s="129"/>
      <c r="B1734" s="274"/>
      <c r="C1734" s="98"/>
      <c r="D1734" s="98"/>
      <c r="E1734" s="276"/>
    </row>
    <row r="1735" spans="1:5" ht="16">
      <c r="A1735" s="129"/>
      <c r="B1735" s="274"/>
      <c r="C1735" s="98"/>
      <c r="D1735" s="98"/>
      <c r="E1735" s="276"/>
    </row>
    <row r="1736" spans="1:5" ht="16">
      <c r="A1736" s="129"/>
      <c r="B1736" s="274"/>
      <c r="C1736" s="98"/>
      <c r="D1736" s="98"/>
      <c r="E1736" s="276"/>
    </row>
    <row r="1737" spans="1:5" ht="16">
      <c r="A1737" s="129"/>
      <c r="B1737" s="274"/>
      <c r="C1737" s="98"/>
      <c r="D1737" s="98"/>
      <c r="E1737" s="276"/>
    </row>
    <row r="1738" spans="1:5" ht="16">
      <c r="A1738" s="129"/>
      <c r="B1738" s="274"/>
      <c r="C1738" s="98"/>
      <c r="D1738" s="98"/>
      <c r="E1738" s="276"/>
    </row>
    <row r="1739" spans="1:5" ht="16">
      <c r="A1739" s="129"/>
      <c r="B1739" s="274"/>
      <c r="C1739" s="98"/>
      <c r="D1739" s="98"/>
      <c r="E1739" s="276"/>
    </row>
    <row r="1740" spans="1:5" ht="16">
      <c r="A1740" s="129"/>
      <c r="B1740" s="274"/>
      <c r="C1740" s="98"/>
      <c r="D1740" s="98"/>
      <c r="E1740" s="276"/>
    </row>
    <row r="1741" spans="1:5" ht="16">
      <c r="A1741" s="129"/>
      <c r="B1741" s="274"/>
      <c r="C1741" s="98"/>
      <c r="D1741" s="98"/>
      <c r="E1741" s="276"/>
    </row>
    <row r="1742" spans="1:5" ht="16">
      <c r="A1742" s="129"/>
      <c r="B1742" s="274"/>
      <c r="C1742" s="98"/>
      <c r="D1742" s="98"/>
      <c r="E1742" s="276"/>
    </row>
    <row r="1743" spans="1:5" ht="16">
      <c r="A1743" s="129"/>
      <c r="B1743" s="274"/>
      <c r="C1743" s="98"/>
      <c r="D1743" s="98"/>
      <c r="E1743" s="276"/>
    </row>
    <row r="1744" spans="1:5" ht="16">
      <c r="A1744" s="129"/>
      <c r="B1744" s="274"/>
      <c r="C1744" s="98"/>
      <c r="D1744" s="98"/>
      <c r="E1744" s="276"/>
    </row>
    <row r="1745" spans="1:5" ht="16">
      <c r="A1745" s="129"/>
      <c r="B1745" s="274"/>
      <c r="C1745" s="98"/>
      <c r="D1745" s="98"/>
      <c r="E1745" s="276"/>
    </row>
    <row r="1746" spans="1:5" ht="16">
      <c r="A1746" s="129"/>
      <c r="B1746" s="274"/>
      <c r="C1746" s="98"/>
      <c r="D1746" s="98"/>
      <c r="E1746" s="276"/>
    </row>
    <row r="1747" spans="1:5" ht="16">
      <c r="A1747" s="129"/>
      <c r="B1747" s="274"/>
      <c r="C1747" s="98"/>
      <c r="D1747" s="98"/>
      <c r="E1747" s="276"/>
    </row>
    <row r="1748" spans="1:5" ht="16">
      <c r="A1748" s="129"/>
      <c r="B1748" s="274"/>
      <c r="C1748" s="98"/>
      <c r="D1748" s="98"/>
      <c r="E1748" s="276"/>
    </row>
    <row r="1749" spans="1:5" ht="16">
      <c r="A1749" s="129"/>
      <c r="B1749" s="274"/>
      <c r="C1749" s="98"/>
      <c r="D1749" s="98"/>
      <c r="E1749" s="276"/>
    </row>
    <row r="1750" spans="1:5" ht="16">
      <c r="A1750" s="129"/>
      <c r="B1750" s="274"/>
      <c r="C1750" s="98"/>
      <c r="D1750" s="98"/>
      <c r="E1750" s="276"/>
    </row>
    <row r="1751" spans="1:5" ht="16">
      <c r="A1751" s="129"/>
      <c r="B1751" s="274"/>
      <c r="C1751" s="98"/>
      <c r="D1751" s="98"/>
      <c r="E1751" s="276"/>
    </row>
    <row r="1752" spans="1:5" ht="16">
      <c r="A1752" s="129"/>
      <c r="B1752" s="274"/>
      <c r="C1752" s="98"/>
      <c r="D1752" s="98"/>
      <c r="E1752" s="276"/>
    </row>
    <row r="1753" spans="1:5" ht="16">
      <c r="A1753" s="129"/>
      <c r="B1753" s="274"/>
      <c r="C1753" s="98"/>
      <c r="D1753" s="98"/>
      <c r="E1753" s="276"/>
    </row>
    <row r="1754" spans="1:5" ht="16">
      <c r="A1754" s="129"/>
      <c r="B1754" s="274"/>
      <c r="C1754" s="98"/>
      <c r="D1754" s="98"/>
      <c r="E1754" s="276"/>
    </row>
    <row r="1755" spans="1:5" ht="16">
      <c r="A1755" s="129"/>
      <c r="B1755" s="274"/>
      <c r="C1755" s="98"/>
      <c r="D1755" s="98"/>
      <c r="E1755" s="276"/>
    </row>
    <row r="1756" spans="1:5" ht="16">
      <c r="A1756" s="129"/>
      <c r="B1756" s="274"/>
      <c r="C1756" s="98"/>
      <c r="D1756" s="98"/>
      <c r="E1756" s="276"/>
    </row>
    <row r="1757" spans="1:5" ht="16">
      <c r="A1757" s="129"/>
      <c r="B1757" s="274"/>
      <c r="C1757" s="98"/>
      <c r="D1757" s="98"/>
      <c r="E1757" s="276"/>
    </row>
    <row r="1758" spans="1:5" ht="16">
      <c r="A1758" s="129"/>
      <c r="B1758" s="274"/>
      <c r="C1758" s="98"/>
      <c r="D1758" s="98"/>
      <c r="E1758" s="276"/>
    </row>
    <row r="1759" spans="1:5" ht="16">
      <c r="A1759" s="129"/>
      <c r="B1759" s="274"/>
      <c r="C1759" s="98"/>
      <c r="D1759" s="98"/>
      <c r="E1759" s="276"/>
    </row>
    <row r="1760" spans="1:5" ht="16">
      <c r="A1760" s="129"/>
      <c r="B1760" s="274"/>
      <c r="C1760" s="98"/>
      <c r="D1760" s="98"/>
      <c r="E1760" s="276"/>
    </row>
    <row r="1761" spans="1:5" ht="16">
      <c r="A1761" s="129"/>
      <c r="B1761" s="274"/>
      <c r="C1761" s="98"/>
      <c r="D1761" s="98"/>
      <c r="E1761" s="276"/>
    </row>
    <row r="1762" spans="1:5" ht="16">
      <c r="A1762" s="129"/>
      <c r="B1762" s="274"/>
      <c r="C1762" s="98"/>
      <c r="D1762" s="98"/>
      <c r="E1762" s="276"/>
    </row>
    <row r="1763" spans="1:5" ht="16">
      <c r="A1763" s="129"/>
      <c r="B1763" s="274"/>
      <c r="C1763" s="98"/>
      <c r="D1763" s="98"/>
      <c r="E1763" s="276"/>
    </row>
    <row r="1764" spans="1:5" ht="16">
      <c r="A1764" s="129"/>
      <c r="B1764" s="274"/>
      <c r="C1764" s="98"/>
      <c r="D1764" s="98"/>
      <c r="E1764" s="276"/>
    </row>
    <row r="1765" spans="1:5" ht="16">
      <c r="A1765" s="129"/>
      <c r="B1765" s="274"/>
      <c r="C1765" s="98"/>
      <c r="D1765" s="98"/>
      <c r="E1765" s="276"/>
    </row>
    <row r="1766" spans="1:5" ht="16">
      <c r="A1766" s="129"/>
      <c r="B1766" s="274"/>
      <c r="C1766" s="98"/>
      <c r="D1766" s="98"/>
      <c r="E1766" s="276"/>
    </row>
    <row r="1767" spans="1:5" ht="16">
      <c r="A1767" s="129"/>
      <c r="B1767" s="274"/>
      <c r="C1767" s="98"/>
      <c r="D1767" s="98"/>
      <c r="E1767" s="276"/>
    </row>
    <row r="1768" spans="1:5" ht="16">
      <c r="A1768" s="129"/>
      <c r="B1768" s="274"/>
      <c r="C1768" s="98"/>
      <c r="D1768" s="98"/>
      <c r="E1768" s="276"/>
    </row>
    <row r="1769" spans="1:5" ht="16">
      <c r="A1769" s="129"/>
      <c r="B1769" s="274"/>
      <c r="C1769" s="98"/>
      <c r="D1769" s="98"/>
      <c r="E1769" s="276"/>
    </row>
    <row r="1770" spans="1:5" ht="16">
      <c r="A1770" s="129"/>
      <c r="B1770" s="274"/>
      <c r="C1770" s="98"/>
      <c r="D1770" s="98"/>
      <c r="E1770" s="276"/>
    </row>
    <row r="1771" spans="1:5" ht="16">
      <c r="A1771" s="129"/>
      <c r="B1771" s="274"/>
      <c r="C1771" s="98"/>
      <c r="D1771" s="98"/>
      <c r="E1771" s="276"/>
    </row>
    <row r="1772" spans="1:5" ht="16">
      <c r="A1772" s="129"/>
      <c r="B1772" s="274"/>
      <c r="C1772" s="98"/>
      <c r="D1772" s="98"/>
      <c r="E1772" s="276"/>
    </row>
    <row r="1773" spans="1:5" ht="16">
      <c r="A1773" s="129"/>
      <c r="B1773" s="274"/>
      <c r="C1773" s="98"/>
      <c r="D1773" s="98"/>
      <c r="E1773" s="276"/>
    </row>
    <row r="1774" spans="1:5" ht="16">
      <c r="A1774" s="129"/>
      <c r="B1774" s="274"/>
      <c r="C1774" s="98"/>
      <c r="D1774" s="98"/>
      <c r="E1774" s="276"/>
    </row>
    <row r="1775" spans="1:5" ht="16">
      <c r="A1775" s="129"/>
      <c r="B1775" s="274"/>
      <c r="C1775" s="98"/>
      <c r="D1775" s="98"/>
      <c r="E1775" s="276"/>
    </row>
    <row r="1776" spans="1:5" ht="16">
      <c r="A1776" s="129"/>
      <c r="B1776" s="274"/>
      <c r="C1776" s="98"/>
      <c r="D1776" s="98"/>
      <c r="E1776" s="276"/>
    </row>
    <row r="1777" spans="1:5" ht="16">
      <c r="A1777" s="129"/>
      <c r="B1777" s="274"/>
      <c r="C1777" s="98"/>
      <c r="D1777" s="98"/>
      <c r="E1777" s="276"/>
    </row>
    <row r="1778" spans="1:5" ht="16">
      <c r="A1778" s="129"/>
      <c r="B1778" s="274"/>
      <c r="C1778" s="98"/>
      <c r="D1778" s="98"/>
      <c r="E1778" s="276"/>
    </row>
    <row r="1779" spans="1:5" ht="16">
      <c r="A1779" s="129"/>
      <c r="B1779" s="274"/>
      <c r="C1779" s="98"/>
      <c r="D1779" s="98"/>
      <c r="E1779" s="276"/>
    </row>
    <row r="1780" spans="1:5" ht="16">
      <c r="A1780" s="129"/>
      <c r="B1780" s="274"/>
      <c r="C1780" s="98"/>
      <c r="D1780" s="98"/>
      <c r="E1780" s="276"/>
    </row>
    <row r="1781" spans="1:5" ht="16">
      <c r="A1781" s="129"/>
      <c r="B1781" s="274"/>
      <c r="C1781" s="98"/>
      <c r="D1781" s="98"/>
      <c r="E1781" s="276"/>
    </row>
    <row r="1782" spans="1:5" ht="16">
      <c r="A1782" s="129"/>
      <c r="B1782" s="274"/>
      <c r="C1782" s="98"/>
      <c r="D1782" s="98"/>
      <c r="E1782" s="276"/>
    </row>
    <row r="1783" spans="1:5" ht="16">
      <c r="A1783" s="129"/>
      <c r="B1783" s="274"/>
      <c r="C1783" s="98"/>
      <c r="D1783" s="98"/>
      <c r="E1783" s="276"/>
    </row>
    <row r="1784" spans="1:5" ht="16">
      <c r="A1784" s="129"/>
      <c r="B1784" s="274"/>
      <c r="C1784" s="98"/>
      <c r="D1784" s="98"/>
      <c r="E1784" s="276"/>
    </row>
    <row r="1785" spans="1:5" ht="16">
      <c r="A1785" s="129"/>
      <c r="B1785" s="274"/>
      <c r="C1785" s="98"/>
      <c r="D1785" s="98"/>
      <c r="E1785" s="276"/>
    </row>
    <row r="1786" spans="1:5" ht="16">
      <c r="A1786" s="129"/>
      <c r="B1786" s="274"/>
      <c r="C1786" s="98"/>
      <c r="D1786" s="98"/>
      <c r="E1786" s="276"/>
    </row>
    <row r="1787" spans="1:5" ht="16">
      <c r="A1787" s="129"/>
      <c r="B1787" s="274"/>
      <c r="C1787" s="98"/>
      <c r="D1787" s="98"/>
      <c r="E1787" s="276"/>
    </row>
    <row r="1788" spans="1:5" ht="16">
      <c r="A1788" s="129"/>
      <c r="B1788" s="274"/>
      <c r="C1788" s="98"/>
      <c r="D1788" s="98"/>
      <c r="E1788" s="276"/>
    </row>
    <row r="1789" spans="1:5" ht="16">
      <c r="A1789" s="129"/>
      <c r="B1789" s="274"/>
      <c r="C1789" s="98"/>
      <c r="D1789" s="98"/>
      <c r="E1789" s="276"/>
    </row>
    <row r="1790" spans="1:5" ht="16">
      <c r="A1790" s="129"/>
      <c r="B1790" s="274"/>
      <c r="C1790" s="98"/>
      <c r="D1790" s="98"/>
      <c r="E1790" s="276"/>
    </row>
    <row r="1791" spans="1:5" ht="16">
      <c r="A1791" s="129"/>
      <c r="B1791" s="274"/>
      <c r="C1791" s="98"/>
      <c r="D1791" s="98"/>
      <c r="E1791" s="276"/>
    </row>
    <row r="1792" spans="1:5" ht="16">
      <c r="A1792" s="129"/>
      <c r="B1792" s="274"/>
      <c r="C1792" s="98"/>
      <c r="D1792" s="98"/>
      <c r="E1792" s="276"/>
    </row>
    <row r="1793" spans="1:5" ht="16">
      <c r="A1793" s="129"/>
      <c r="B1793" s="274"/>
      <c r="C1793" s="98"/>
      <c r="D1793" s="98"/>
      <c r="E1793" s="276"/>
    </row>
    <row r="1794" spans="1:5" ht="16">
      <c r="A1794" s="129"/>
      <c r="B1794" s="274"/>
      <c r="C1794" s="98"/>
      <c r="D1794" s="98"/>
      <c r="E1794" s="276"/>
    </row>
    <row r="1795" spans="1:5" ht="16">
      <c r="A1795" s="129"/>
      <c r="B1795" s="274"/>
      <c r="C1795" s="98"/>
      <c r="D1795" s="98"/>
      <c r="E1795" s="276"/>
    </row>
    <row r="1796" spans="1:5" ht="16">
      <c r="A1796" s="129"/>
      <c r="B1796" s="274"/>
      <c r="C1796" s="98"/>
      <c r="D1796" s="98"/>
      <c r="E1796" s="276"/>
    </row>
    <row r="1797" spans="1:5" ht="16">
      <c r="A1797" s="129"/>
      <c r="B1797" s="274"/>
      <c r="C1797" s="98"/>
      <c r="D1797" s="98"/>
      <c r="E1797" s="276"/>
    </row>
    <row r="1798" spans="1:5" ht="16">
      <c r="A1798" s="129"/>
      <c r="B1798" s="274"/>
      <c r="C1798" s="98"/>
      <c r="D1798" s="98"/>
      <c r="E1798" s="276"/>
    </row>
    <row r="1799" spans="1:5" ht="16">
      <c r="A1799" s="129"/>
      <c r="B1799" s="274"/>
      <c r="C1799" s="98"/>
      <c r="D1799" s="98"/>
      <c r="E1799" s="276"/>
    </row>
    <row r="1800" spans="1:5" ht="16">
      <c r="A1800" s="129"/>
      <c r="B1800" s="274"/>
      <c r="C1800" s="98"/>
      <c r="D1800" s="98"/>
      <c r="E1800" s="276"/>
    </row>
    <row r="1801" spans="1:5" ht="16">
      <c r="A1801" s="129"/>
      <c r="B1801" s="274"/>
      <c r="C1801" s="98"/>
      <c r="D1801" s="98"/>
      <c r="E1801" s="276"/>
    </row>
    <row r="1802" spans="1:5" ht="16">
      <c r="A1802" s="129"/>
      <c r="B1802" s="274"/>
      <c r="C1802" s="98"/>
      <c r="D1802" s="98"/>
      <c r="E1802" s="276"/>
    </row>
    <row r="1803" spans="1:5" ht="16">
      <c r="A1803" s="129"/>
      <c r="B1803" s="274"/>
      <c r="C1803" s="98"/>
      <c r="D1803" s="98"/>
      <c r="E1803" s="276"/>
    </row>
    <row r="1804" spans="1:5" ht="16">
      <c r="A1804" s="129"/>
      <c r="B1804" s="274"/>
      <c r="C1804" s="98"/>
      <c r="D1804" s="98"/>
      <c r="E1804" s="276"/>
    </row>
    <row r="1805" spans="1:5" ht="16">
      <c r="A1805" s="129"/>
      <c r="B1805" s="274"/>
      <c r="C1805" s="98"/>
      <c r="D1805" s="98"/>
      <c r="E1805" s="276"/>
    </row>
    <row r="1806" spans="1:5" ht="16">
      <c r="A1806" s="129"/>
      <c r="B1806" s="274"/>
      <c r="C1806" s="98"/>
      <c r="D1806" s="98"/>
      <c r="E1806" s="276"/>
    </row>
    <row r="1807" spans="1:5" ht="16">
      <c r="A1807" s="129"/>
      <c r="B1807" s="274"/>
      <c r="C1807" s="98"/>
      <c r="D1807" s="98"/>
      <c r="E1807" s="276"/>
    </row>
    <row r="1808" spans="1:5" ht="16">
      <c r="A1808" s="129"/>
      <c r="B1808" s="274"/>
      <c r="C1808" s="98"/>
      <c r="D1808" s="98"/>
      <c r="E1808" s="276"/>
    </row>
    <row r="1809" spans="1:5" ht="16">
      <c r="A1809" s="129"/>
      <c r="B1809" s="274"/>
      <c r="C1809" s="98"/>
      <c r="D1809" s="98"/>
      <c r="E1809" s="276"/>
    </row>
    <row r="1810" spans="1:5" ht="16">
      <c r="A1810" s="129"/>
      <c r="B1810" s="274"/>
      <c r="C1810" s="98"/>
      <c r="D1810" s="98"/>
      <c r="E1810" s="276"/>
    </row>
    <row r="1811" spans="1:5" ht="16">
      <c r="A1811" s="129"/>
      <c r="B1811" s="274"/>
      <c r="C1811" s="98"/>
      <c r="D1811" s="98"/>
      <c r="E1811" s="276"/>
    </row>
    <row r="1812" spans="1:5" ht="16">
      <c r="A1812" s="129"/>
      <c r="B1812" s="274"/>
      <c r="C1812" s="98"/>
      <c r="D1812" s="98"/>
      <c r="E1812" s="276"/>
    </row>
    <row r="1813" spans="1:5" ht="16">
      <c r="A1813" s="129"/>
      <c r="B1813" s="274"/>
      <c r="C1813" s="98"/>
      <c r="D1813" s="98"/>
      <c r="E1813" s="276"/>
    </row>
    <row r="1814" spans="1:5" ht="16">
      <c r="A1814" s="129"/>
      <c r="B1814" s="274"/>
      <c r="C1814" s="98"/>
      <c r="D1814" s="98"/>
      <c r="E1814" s="276"/>
    </row>
    <row r="1815" spans="1:5" ht="16">
      <c r="A1815" s="129"/>
      <c r="B1815" s="274"/>
      <c r="C1815" s="98"/>
      <c r="D1815" s="98"/>
      <c r="E1815" s="276"/>
    </row>
    <row r="1816" spans="1:5" ht="16">
      <c r="A1816" s="129"/>
      <c r="B1816" s="274"/>
      <c r="C1816" s="98"/>
      <c r="D1816" s="98"/>
      <c r="E1816" s="276"/>
    </row>
    <row r="1817" spans="1:5" ht="16">
      <c r="A1817" s="129"/>
      <c r="B1817" s="274"/>
      <c r="C1817" s="98"/>
      <c r="D1817" s="98"/>
      <c r="E1817" s="276"/>
    </row>
    <row r="1818" spans="1:5" ht="16">
      <c r="A1818" s="129"/>
      <c r="B1818" s="274"/>
      <c r="C1818" s="98"/>
      <c r="D1818" s="98"/>
      <c r="E1818" s="276"/>
    </row>
    <row r="1819" spans="1:5" ht="16">
      <c r="A1819" s="129"/>
      <c r="B1819" s="274"/>
      <c r="C1819" s="98"/>
      <c r="D1819" s="98"/>
      <c r="E1819" s="276"/>
    </row>
    <row r="1820" spans="1:5" ht="16">
      <c r="A1820" s="129"/>
      <c r="B1820" s="274"/>
      <c r="C1820" s="98"/>
      <c r="D1820" s="98"/>
      <c r="E1820" s="276"/>
    </row>
    <row r="1821" spans="1:5" ht="16">
      <c r="A1821" s="129"/>
      <c r="B1821" s="274"/>
      <c r="C1821" s="98"/>
      <c r="D1821" s="98"/>
      <c r="E1821" s="276"/>
    </row>
    <row r="1822" spans="1:5" ht="16">
      <c r="A1822" s="129"/>
      <c r="B1822" s="274"/>
      <c r="C1822" s="98"/>
      <c r="D1822" s="98"/>
      <c r="E1822" s="276"/>
    </row>
    <row r="1823" spans="1:5" ht="16">
      <c r="A1823" s="129"/>
      <c r="B1823" s="274"/>
      <c r="C1823" s="98"/>
      <c r="D1823" s="98"/>
      <c r="E1823" s="276"/>
    </row>
    <row r="1824" spans="1:5" ht="16">
      <c r="A1824" s="129"/>
      <c r="B1824" s="274"/>
      <c r="C1824" s="98"/>
      <c r="D1824" s="98"/>
      <c r="E1824" s="276"/>
    </row>
    <row r="1825" spans="1:5" ht="16">
      <c r="A1825" s="129"/>
      <c r="B1825" s="274"/>
      <c r="C1825" s="98"/>
      <c r="D1825" s="98"/>
      <c r="E1825" s="276"/>
    </row>
    <row r="1826" spans="1:5" ht="16">
      <c r="A1826" s="129"/>
      <c r="B1826" s="274"/>
      <c r="C1826" s="98"/>
      <c r="D1826" s="98"/>
      <c r="E1826" s="276"/>
    </row>
    <row r="1827" spans="1:5" ht="16">
      <c r="A1827" s="129"/>
      <c r="B1827" s="274"/>
      <c r="C1827" s="98"/>
      <c r="D1827" s="98"/>
      <c r="E1827" s="276"/>
    </row>
    <row r="1828" spans="1:5" ht="16">
      <c r="A1828" s="129"/>
      <c r="B1828" s="274"/>
      <c r="C1828" s="98"/>
      <c r="D1828" s="98"/>
      <c r="E1828" s="276"/>
    </row>
    <row r="1829" spans="1:5" ht="16">
      <c r="A1829" s="129"/>
      <c r="B1829" s="274"/>
      <c r="C1829" s="98"/>
      <c r="D1829" s="98"/>
      <c r="E1829" s="276"/>
    </row>
    <row r="1830" spans="1:5" ht="16">
      <c r="A1830" s="129"/>
      <c r="B1830" s="274"/>
      <c r="C1830" s="98"/>
      <c r="D1830" s="98"/>
      <c r="E1830" s="276"/>
    </row>
    <row r="1831" spans="1:5" ht="16">
      <c r="A1831" s="129"/>
      <c r="B1831" s="274"/>
      <c r="C1831" s="98"/>
      <c r="D1831" s="98"/>
      <c r="E1831" s="276"/>
    </row>
    <row r="1832" spans="1:5" ht="16">
      <c r="A1832" s="129"/>
      <c r="B1832" s="274"/>
      <c r="C1832" s="98"/>
      <c r="D1832" s="98"/>
      <c r="E1832" s="276"/>
    </row>
    <row r="1833" spans="1:5" ht="16">
      <c r="A1833" s="129"/>
      <c r="B1833" s="274"/>
      <c r="C1833" s="98"/>
      <c r="D1833" s="98"/>
      <c r="E1833" s="276"/>
    </row>
    <row r="1834" spans="1:5" ht="16">
      <c r="A1834" s="129"/>
      <c r="B1834" s="274"/>
      <c r="C1834" s="98"/>
      <c r="D1834" s="98"/>
      <c r="E1834" s="276"/>
    </row>
    <row r="1835" spans="1:5" ht="16">
      <c r="A1835" s="129"/>
      <c r="B1835" s="274"/>
      <c r="C1835" s="98"/>
      <c r="D1835" s="98"/>
      <c r="E1835" s="276"/>
    </row>
    <row r="1836" spans="1:5" ht="16">
      <c r="A1836" s="129"/>
      <c r="B1836" s="274"/>
      <c r="C1836" s="98"/>
      <c r="D1836" s="98"/>
      <c r="E1836" s="276"/>
    </row>
    <row r="1837" spans="1:5" ht="16">
      <c r="A1837" s="129"/>
      <c r="B1837" s="274"/>
      <c r="C1837" s="98"/>
      <c r="D1837" s="98"/>
      <c r="E1837" s="276"/>
    </row>
    <row r="1838" spans="1:5" ht="16">
      <c r="A1838" s="129"/>
      <c r="B1838" s="274"/>
      <c r="C1838" s="98"/>
      <c r="D1838" s="98"/>
      <c r="E1838" s="276"/>
    </row>
    <row r="1839" spans="1:5" ht="16">
      <c r="A1839" s="129"/>
      <c r="B1839" s="274"/>
      <c r="C1839" s="98"/>
      <c r="D1839" s="98"/>
      <c r="E1839" s="276"/>
    </row>
    <row r="1840" spans="1:5" ht="16">
      <c r="A1840" s="129"/>
      <c r="B1840" s="274"/>
      <c r="C1840" s="98"/>
      <c r="D1840" s="98"/>
      <c r="E1840" s="276"/>
    </row>
    <row r="1841" spans="1:5" ht="16">
      <c r="A1841" s="129"/>
      <c r="B1841" s="274"/>
      <c r="C1841" s="98"/>
      <c r="D1841" s="98"/>
      <c r="E1841" s="276"/>
    </row>
    <row r="1842" spans="1:5" ht="16">
      <c r="A1842" s="129"/>
      <c r="B1842" s="274"/>
      <c r="C1842" s="98"/>
      <c r="D1842" s="98"/>
      <c r="E1842" s="276"/>
    </row>
    <row r="1843" spans="1:5" ht="16">
      <c r="A1843" s="129"/>
      <c r="B1843" s="274"/>
      <c r="C1843" s="98"/>
      <c r="D1843" s="98"/>
      <c r="E1843" s="276"/>
    </row>
    <row r="1844" spans="1:5" ht="16">
      <c r="A1844" s="129"/>
      <c r="B1844" s="274"/>
      <c r="C1844" s="98"/>
      <c r="D1844" s="98"/>
      <c r="E1844" s="276"/>
    </row>
    <row r="1845" spans="1:5" ht="16">
      <c r="A1845" s="129"/>
      <c r="B1845" s="274"/>
      <c r="C1845" s="98"/>
      <c r="D1845" s="98"/>
      <c r="E1845" s="276"/>
    </row>
    <row r="1846" spans="1:5" ht="16">
      <c r="A1846" s="129"/>
      <c r="B1846" s="274"/>
      <c r="C1846" s="98"/>
      <c r="D1846" s="98"/>
      <c r="E1846" s="276"/>
    </row>
    <row r="1847" spans="1:5" ht="16">
      <c r="A1847" s="129"/>
      <c r="B1847" s="274"/>
      <c r="C1847" s="98"/>
      <c r="D1847" s="98"/>
      <c r="E1847" s="276"/>
    </row>
    <row r="1848" spans="1:5" ht="16">
      <c r="A1848" s="129"/>
      <c r="B1848" s="274"/>
      <c r="C1848" s="98"/>
      <c r="D1848" s="98"/>
      <c r="E1848" s="276"/>
    </row>
    <row r="1849" spans="1:5" ht="16">
      <c r="A1849" s="129"/>
      <c r="B1849" s="274"/>
      <c r="C1849" s="98"/>
      <c r="D1849" s="98"/>
      <c r="E1849" s="276"/>
    </row>
    <row r="1850" spans="1:5" ht="16">
      <c r="A1850" s="129"/>
      <c r="B1850" s="274"/>
      <c r="C1850" s="98"/>
      <c r="D1850" s="98"/>
      <c r="E1850" s="276"/>
    </row>
    <row r="1851" spans="1:5" ht="16">
      <c r="A1851" s="129"/>
      <c r="B1851" s="274"/>
      <c r="C1851" s="98"/>
      <c r="D1851" s="98"/>
      <c r="E1851" s="276"/>
    </row>
    <row r="1852" spans="1:5" ht="16">
      <c r="A1852" s="129"/>
      <c r="B1852" s="274"/>
      <c r="C1852" s="98"/>
      <c r="D1852" s="98"/>
      <c r="E1852" s="276"/>
    </row>
    <row r="1853" spans="1:5" ht="16">
      <c r="A1853" s="129"/>
      <c r="B1853" s="274"/>
      <c r="C1853" s="98"/>
      <c r="D1853" s="98"/>
      <c r="E1853" s="276"/>
    </row>
    <row r="1854" spans="1:5" ht="16">
      <c r="A1854" s="129"/>
      <c r="B1854" s="274"/>
      <c r="C1854" s="98"/>
      <c r="D1854" s="98"/>
      <c r="E1854" s="276"/>
    </row>
    <row r="1855" spans="1:5" ht="16">
      <c r="A1855" s="129"/>
      <c r="B1855" s="274"/>
      <c r="C1855" s="98"/>
      <c r="D1855" s="98"/>
      <c r="E1855" s="276"/>
    </row>
    <row r="1856" spans="1:5" ht="16">
      <c r="A1856" s="129"/>
      <c r="B1856" s="274"/>
      <c r="C1856" s="98"/>
      <c r="D1856" s="98"/>
      <c r="E1856" s="276"/>
    </row>
    <row r="1857" spans="1:5" ht="16">
      <c r="A1857" s="129"/>
      <c r="B1857" s="274"/>
      <c r="C1857" s="98"/>
      <c r="D1857" s="98"/>
      <c r="E1857" s="276"/>
    </row>
    <row r="1858" spans="1:5" ht="16">
      <c r="A1858" s="129"/>
      <c r="B1858" s="274"/>
      <c r="C1858" s="98"/>
      <c r="D1858" s="98"/>
      <c r="E1858" s="276"/>
    </row>
    <row r="1859" spans="1:5" ht="16">
      <c r="A1859" s="129"/>
      <c r="B1859" s="274"/>
      <c r="C1859" s="98"/>
      <c r="D1859" s="98"/>
      <c r="E1859" s="276"/>
    </row>
    <row r="1860" spans="1:5" ht="16">
      <c r="A1860" s="129"/>
      <c r="B1860" s="274"/>
      <c r="C1860" s="98"/>
      <c r="D1860" s="98"/>
      <c r="E1860" s="276"/>
    </row>
    <row r="1861" spans="1:5" ht="16">
      <c r="A1861" s="129"/>
      <c r="B1861" s="274"/>
      <c r="C1861" s="98"/>
      <c r="D1861" s="98"/>
      <c r="E1861" s="276"/>
    </row>
    <row r="1862" spans="1:5" ht="16">
      <c r="A1862" s="129"/>
      <c r="B1862" s="274"/>
      <c r="C1862" s="98"/>
      <c r="D1862" s="98"/>
      <c r="E1862" s="276"/>
    </row>
    <row r="1863" spans="1:5" ht="16">
      <c r="A1863" s="129"/>
      <c r="B1863" s="274"/>
      <c r="C1863" s="98"/>
      <c r="D1863" s="98"/>
      <c r="E1863" s="276"/>
    </row>
    <row r="1864" spans="1:5" ht="16">
      <c r="A1864" s="129"/>
      <c r="B1864" s="274"/>
      <c r="C1864" s="98"/>
      <c r="D1864" s="98"/>
      <c r="E1864" s="276"/>
    </row>
    <row r="1865" spans="1:5" ht="16">
      <c r="A1865" s="129"/>
      <c r="B1865" s="274"/>
      <c r="C1865" s="98"/>
      <c r="D1865" s="98"/>
      <c r="E1865" s="276"/>
    </row>
    <row r="1866" spans="1:5" ht="16">
      <c r="A1866" s="129"/>
      <c r="B1866" s="274"/>
      <c r="C1866" s="98"/>
      <c r="D1866" s="98"/>
      <c r="E1866" s="276"/>
    </row>
    <row r="1867" spans="1:5" ht="16">
      <c r="A1867" s="129"/>
      <c r="B1867" s="274"/>
      <c r="C1867" s="98"/>
      <c r="D1867" s="98"/>
      <c r="E1867" s="276"/>
    </row>
    <row r="1868" spans="1:5" ht="16">
      <c r="A1868" s="129"/>
      <c r="B1868" s="274"/>
      <c r="C1868" s="98"/>
      <c r="D1868" s="98"/>
      <c r="E1868" s="276"/>
    </row>
    <row r="1869" spans="1:5" ht="16">
      <c r="A1869" s="129"/>
      <c r="B1869" s="274"/>
      <c r="C1869" s="98"/>
      <c r="D1869" s="98"/>
      <c r="E1869" s="276"/>
    </row>
    <row r="1870" spans="1:5" ht="16">
      <c r="A1870" s="129"/>
      <c r="B1870" s="274"/>
      <c r="C1870" s="98"/>
      <c r="D1870" s="98"/>
      <c r="E1870" s="276"/>
    </row>
    <row r="1871" spans="1:5" ht="16">
      <c r="A1871" s="129"/>
      <c r="B1871" s="274"/>
      <c r="C1871" s="98"/>
      <c r="D1871" s="98"/>
      <c r="E1871" s="276"/>
    </row>
    <row r="1872" spans="1:5" ht="16">
      <c r="A1872" s="129"/>
      <c r="B1872" s="274"/>
      <c r="C1872" s="98"/>
      <c r="D1872" s="98"/>
      <c r="E1872" s="276"/>
    </row>
    <row r="1873" spans="1:5" ht="16">
      <c r="A1873" s="129"/>
      <c r="B1873" s="274"/>
      <c r="C1873" s="98"/>
      <c r="D1873" s="98"/>
      <c r="E1873" s="276"/>
    </row>
    <row r="1874" spans="1:5" ht="16">
      <c r="A1874" s="129"/>
      <c r="B1874" s="274"/>
      <c r="C1874" s="98"/>
      <c r="D1874" s="98"/>
      <c r="E1874" s="276"/>
    </row>
    <row r="1875" spans="1:5" ht="16">
      <c r="A1875" s="129"/>
      <c r="B1875" s="274"/>
      <c r="C1875" s="98"/>
      <c r="D1875" s="98"/>
      <c r="E1875" s="276"/>
    </row>
    <row r="1876" spans="1:5" ht="16">
      <c r="A1876" s="129"/>
      <c r="B1876" s="274"/>
      <c r="C1876" s="98"/>
      <c r="D1876" s="98"/>
      <c r="E1876" s="276"/>
    </row>
    <row r="1877" spans="1:5" ht="16">
      <c r="A1877" s="129"/>
      <c r="B1877" s="274"/>
      <c r="C1877" s="98"/>
      <c r="D1877" s="98"/>
      <c r="E1877" s="276"/>
    </row>
    <row r="1878" spans="1:5" ht="16">
      <c r="A1878" s="129"/>
      <c r="B1878" s="274"/>
      <c r="C1878" s="98"/>
      <c r="D1878" s="98"/>
      <c r="E1878" s="276"/>
    </row>
    <row r="1879" spans="1:5" ht="16">
      <c r="A1879" s="129"/>
      <c r="B1879" s="274"/>
      <c r="C1879" s="98"/>
      <c r="D1879" s="98"/>
      <c r="E1879" s="276"/>
    </row>
    <row r="1880" spans="1:5" ht="16">
      <c r="A1880" s="129"/>
      <c r="B1880" s="274"/>
      <c r="C1880" s="98"/>
      <c r="D1880" s="98"/>
      <c r="E1880" s="276"/>
    </row>
    <row r="1881" spans="1:5" ht="16">
      <c r="A1881" s="129"/>
      <c r="B1881" s="274"/>
      <c r="C1881" s="98"/>
      <c r="D1881" s="98"/>
      <c r="E1881" s="276"/>
    </row>
    <row r="1882" spans="1:5" ht="16">
      <c r="A1882" s="129"/>
      <c r="B1882" s="274"/>
      <c r="C1882" s="98"/>
      <c r="D1882" s="98"/>
      <c r="E1882" s="276"/>
    </row>
    <row r="1883" spans="1:5" ht="16">
      <c r="A1883" s="129"/>
      <c r="B1883" s="274"/>
      <c r="C1883" s="98"/>
      <c r="D1883" s="98"/>
      <c r="E1883" s="276"/>
    </row>
    <row r="1884" spans="1:5" ht="16">
      <c r="A1884" s="129"/>
      <c r="B1884" s="274"/>
      <c r="C1884" s="98"/>
      <c r="D1884" s="98"/>
      <c r="E1884" s="276"/>
    </row>
    <row r="1885" spans="1:5" ht="16">
      <c r="A1885" s="129"/>
      <c r="B1885" s="274"/>
      <c r="C1885" s="98"/>
      <c r="D1885" s="98"/>
      <c r="E1885" s="276"/>
    </row>
    <row r="1886" spans="1:5" ht="16">
      <c r="A1886" s="129"/>
      <c r="B1886" s="274"/>
      <c r="C1886" s="98"/>
      <c r="D1886" s="98"/>
      <c r="E1886" s="276"/>
    </row>
    <row r="1887" spans="1:5" ht="16">
      <c r="A1887" s="129"/>
      <c r="B1887" s="274"/>
      <c r="C1887" s="98"/>
      <c r="D1887" s="98"/>
      <c r="E1887" s="276"/>
    </row>
    <row r="1888" spans="1:5" ht="16">
      <c r="A1888" s="129"/>
      <c r="B1888" s="274"/>
      <c r="C1888" s="98"/>
      <c r="D1888" s="98"/>
      <c r="E1888" s="276"/>
    </row>
    <row r="1889" spans="1:5" ht="16">
      <c r="A1889" s="129"/>
      <c r="B1889" s="274"/>
      <c r="C1889" s="98"/>
      <c r="D1889" s="98"/>
      <c r="E1889" s="276"/>
    </row>
    <row r="1890" spans="1:5" ht="16">
      <c r="A1890" s="129"/>
      <c r="B1890" s="274"/>
      <c r="C1890" s="98"/>
      <c r="D1890" s="98"/>
      <c r="E1890" s="276"/>
    </row>
    <row r="1891" spans="1:5" ht="16">
      <c r="A1891" s="129"/>
      <c r="B1891" s="274"/>
      <c r="C1891" s="98"/>
      <c r="D1891" s="98"/>
      <c r="E1891" s="276"/>
    </row>
    <row r="1892" spans="1:5" ht="16">
      <c r="A1892" s="129"/>
      <c r="B1892" s="274"/>
      <c r="C1892" s="98"/>
      <c r="D1892" s="98"/>
      <c r="E1892" s="276"/>
    </row>
    <row r="1893" spans="1:5" ht="16">
      <c r="A1893" s="129"/>
      <c r="B1893" s="274"/>
      <c r="C1893" s="98"/>
      <c r="D1893" s="98"/>
      <c r="E1893" s="276"/>
    </row>
    <row r="1894" spans="1:5" ht="16">
      <c r="A1894" s="129"/>
      <c r="B1894" s="274"/>
      <c r="C1894" s="98"/>
      <c r="D1894" s="98"/>
      <c r="E1894" s="276"/>
    </row>
    <row r="1895" spans="1:5" ht="16">
      <c r="A1895" s="129"/>
      <c r="B1895" s="274"/>
      <c r="C1895" s="98"/>
      <c r="D1895" s="98"/>
      <c r="E1895" s="276"/>
    </row>
    <row r="1896" spans="1:5" ht="16">
      <c r="A1896" s="129"/>
      <c r="B1896" s="274"/>
      <c r="C1896" s="98"/>
      <c r="D1896" s="98"/>
      <c r="E1896" s="276"/>
    </row>
    <row r="1897" spans="1:5" ht="16">
      <c r="A1897" s="129"/>
      <c r="B1897" s="274"/>
      <c r="C1897" s="98"/>
      <c r="D1897" s="98"/>
      <c r="E1897" s="276"/>
    </row>
    <row r="1898" spans="1:5" ht="16">
      <c r="A1898" s="129"/>
      <c r="B1898" s="274"/>
      <c r="C1898" s="98"/>
      <c r="D1898" s="98"/>
      <c r="E1898" s="276"/>
    </row>
    <row r="1899" spans="1:5" ht="16">
      <c r="A1899" s="129"/>
      <c r="B1899" s="274"/>
      <c r="C1899" s="98"/>
      <c r="D1899" s="98"/>
      <c r="E1899" s="276"/>
    </row>
    <row r="1900" spans="1:5" ht="16">
      <c r="A1900" s="129"/>
      <c r="B1900" s="274"/>
      <c r="C1900" s="98"/>
      <c r="D1900" s="98"/>
      <c r="E1900" s="276"/>
    </row>
    <row r="1901" spans="1:5" ht="16">
      <c r="A1901" s="129"/>
      <c r="B1901" s="274"/>
      <c r="C1901" s="98"/>
      <c r="D1901" s="98"/>
      <c r="E1901" s="276"/>
    </row>
    <row r="1902" spans="1:5" ht="16">
      <c r="A1902" s="129"/>
      <c r="B1902" s="274"/>
      <c r="C1902" s="98"/>
      <c r="D1902" s="98"/>
      <c r="E1902" s="276"/>
    </row>
    <row r="1903" spans="1:5" ht="16">
      <c r="A1903" s="129"/>
      <c r="B1903" s="274"/>
      <c r="C1903" s="98"/>
      <c r="D1903" s="98"/>
      <c r="E1903" s="276"/>
    </row>
    <row r="1904" spans="1:5" ht="16">
      <c r="A1904" s="129"/>
      <c r="B1904" s="274"/>
      <c r="C1904" s="98"/>
      <c r="D1904" s="98"/>
      <c r="E1904" s="276"/>
    </row>
    <row r="1905" spans="1:5" ht="16">
      <c r="A1905" s="129"/>
      <c r="B1905" s="274"/>
      <c r="C1905" s="98"/>
      <c r="D1905" s="98"/>
      <c r="E1905" s="276"/>
    </row>
    <row r="1906" spans="1:5" ht="16">
      <c r="A1906" s="129"/>
      <c r="B1906" s="274"/>
      <c r="C1906" s="98"/>
      <c r="D1906" s="98"/>
      <c r="E1906" s="276"/>
    </row>
    <row r="1907" spans="1:5" ht="16">
      <c r="A1907" s="129"/>
      <c r="B1907" s="274"/>
      <c r="C1907" s="98"/>
      <c r="D1907" s="98"/>
      <c r="E1907" s="276"/>
    </row>
    <row r="1908" spans="1:5" ht="16">
      <c r="A1908" s="129"/>
      <c r="B1908" s="274"/>
      <c r="C1908" s="98"/>
      <c r="D1908" s="98"/>
      <c r="E1908" s="276"/>
    </row>
    <row r="1909" spans="1:5" ht="16">
      <c r="A1909" s="129"/>
      <c r="B1909" s="274"/>
      <c r="C1909" s="98"/>
      <c r="D1909" s="98"/>
      <c r="E1909" s="276"/>
    </row>
    <row r="1910" spans="1:5" ht="16">
      <c r="A1910" s="129"/>
      <c r="B1910" s="274"/>
      <c r="C1910" s="98"/>
      <c r="D1910" s="98"/>
      <c r="E1910" s="276"/>
    </row>
    <row r="1911" spans="1:5" ht="16">
      <c r="A1911" s="129"/>
      <c r="B1911" s="274"/>
      <c r="C1911" s="98"/>
      <c r="D1911" s="98"/>
      <c r="E1911" s="276"/>
    </row>
    <row r="1912" spans="1:5" ht="16">
      <c r="A1912" s="129"/>
      <c r="B1912" s="274"/>
      <c r="C1912" s="98"/>
      <c r="D1912" s="98"/>
      <c r="E1912" s="276"/>
    </row>
    <row r="1913" spans="1:5" ht="16">
      <c r="A1913" s="129"/>
      <c r="B1913" s="274"/>
      <c r="C1913" s="98"/>
      <c r="D1913" s="98"/>
      <c r="E1913" s="276"/>
    </row>
    <row r="1914" spans="1:5" ht="16">
      <c r="A1914" s="129"/>
      <c r="B1914" s="274"/>
      <c r="C1914" s="98"/>
      <c r="D1914" s="98"/>
      <c r="E1914" s="276"/>
    </row>
    <row r="1915" spans="1:5" ht="16">
      <c r="A1915" s="129"/>
      <c r="B1915" s="274"/>
      <c r="C1915" s="98"/>
      <c r="D1915" s="98"/>
      <c r="E1915" s="276"/>
    </row>
    <row r="1916" spans="1:5" ht="16">
      <c r="A1916" s="129"/>
      <c r="B1916" s="274"/>
      <c r="C1916" s="98"/>
      <c r="D1916" s="98"/>
      <c r="E1916" s="276"/>
    </row>
    <row r="1917" spans="1:5" ht="16">
      <c r="A1917" s="129"/>
      <c r="B1917" s="274"/>
      <c r="C1917" s="98"/>
      <c r="D1917" s="98"/>
      <c r="E1917" s="276"/>
    </row>
    <row r="1918" spans="1:5" ht="16">
      <c r="A1918" s="129"/>
      <c r="B1918" s="274"/>
      <c r="C1918" s="98"/>
      <c r="D1918" s="98"/>
      <c r="E1918" s="276"/>
    </row>
    <row r="1919" spans="1:5" ht="16">
      <c r="A1919" s="129"/>
      <c r="B1919" s="274"/>
      <c r="C1919" s="98"/>
      <c r="D1919" s="98"/>
      <c r="E1919" s="276"/>
    </row>
    <row r="1920" spans="1:5" ht="16">
      <c r="A1920" s="129"/>
      <c r="B1920" s="274"/>
      <c r="C1920" s="98"/>
      <c r="D1920" s="98"/>
      <c r="E1920" s="276"/>
    </row>
    <row r="1921" spans="1:5" ht="16">
      <c r="A1921" s="129"/>
      <c r="B1921" s="274"/>
      <c r="C1921" s="98"/>
      <c r="D1921" s="98"/>
      <c r="E1921" s="276"/>
    </row>
    <row r="1922" spans="1:5" ht="16">
      <c r="A1922" s="129"/>
      <c r="B1922" s="274"/>
      <c r="C1922" s="98"/>
      <c r="D1922" s="98"/>
      <c r="E1922" s="276"/>
    </row>
    <row r="1923" spans="1:5" ht="16">
      <c r="A1923" s="129"/>
      <c r="B1923" s="274"/>
      <c r="C1923" s="98"/>
      <c r="D1923" s="98"/>
      <c r="E1923" s="276"/>
    </row>
    <row r="1924" spans="1:5" ht="16">
      <c r="A1924" s="129"/>
      <c r="B1924" s="274"/>
      <c r="C1924" s="98"/>
      <c r="D1924" s="98"/>
      <c r="E1924" s="276"/>
    </row>
    <row r="1925" spans="1:5" ht="16">
      <c r="A1925" s="129"/>
      <c r="B1925" s="274"/>
      <c r="C1925" s="98"/>
      <c r="D1925" s="98"/>
      <c r="E1925" s="276"/>
    </row>
    <row r="1926" spans="1:5" ht="16">
      <c r="A1926" s="129"/>
      <c r="B1926" s="274"/>
      <c r="C1926" s="98"/>
      <c r="D1926" s="98"/>
      <c r="E1926" s="276"/>
    </row>
    <row r="1927" spans="1:5" ht="16">
      <c r="A1927" s="129"/>
      <c r="B1927" s="274"/>
      <c r="C1927" s="98"/>
      <c r="D1927" s="98"/>
      <c r="E1927" s="276"/>
    </row>
    <row r="1928" spans="1:5" ht="16">
      <c r="A1928" s="129"/>
      <c r="B1928" s="274"/>
      <c r="C1928" s="98"/>
      <c r="D1928" s="98"/>
      <c r="E1928" s="276"/>
    </row>
    <row r="1929" spans="1:5" ht="16">
      <c r="A1929" s="129"/>
      <c r="B1929" s="274"/>
      <c r="C1929" s="98"/>
      <c r="D1929" s="98"/>
      <c r="E1929" s="276"/>
    </row>
    <row r="1930" spans="1:5" ht="16">
      <c r="A1930" s="129"/>
      <c r="B1930" s="274"/>
      <c r="C1930" s="98"/>
      <c r="D1930" s="98"/>
      <c r="E1930" s="276"/>
    </row>
    <row r="1931" spans="1:5" ht="16">
      <c r="A1931" s="129"/>
      <c r="B1931" s="274"/>
      <c r="C1931" s="98"/>
      <c r="D1931" s="98"/>
      <c r="E1931" s="276"/>
    </row>
    <row r="1932" spans="1:5" ht="16">
      <c r="A1932" s="129"/>
      <c r="B1932" s="274"/>
      <c r="C1932" s="98"/>
      <c r="D1932" s="98"/>
      <c r="E1932" s="276"/>
    </row>
    <row r="1933" spans="1:5" ht="16">
      <c r="A1933" s="129"/>
      <c r="B1933" s="274"/>
      <c r="C1933" s="98"/>
      <c r="D1933" s="98"/>
      <c r="E1933" s="276"/>
    </row>
    <row r="1934" spans="1:5" ht="16">
      <c r="A1934" s="129"/>
      <c r="B1934" s="274"/>
      <c r="C1934" s="98"/>
      <c r="D1934" s="98"/>
      <c r="E1934" s="276"/>
    </row>
    <row r="1935" spans="1:5" ht="16">
      <c r="A1935" s="129"/>
      <c r="B1935" s="274"/>
      <c r="C1935" s="98"/>
      <c r="D1935" s="98"/>
      <c r="E1935" s="276"/>
    </row>
    <row r="1936" spans="1:5" ht="16">
      <c r="A1936" s="129"/>
      <c r="B1936" s="274"/>
      <c r="C1936" s="98"/>
      <c r="D1936" s="98"/>
      <c r="E1936" s="276"/>
    </row>
    <row r="1937" spans="1:5" ht="16">
      <c r="A1937" s="129"/>
      <c r="B1937" s="274"/>
      <c r="C1937" s="98"/>
      <c r="D1937" s="98"/>
      <c r="E1937" s="276"/>
    </row>
    <row r="1938" spans="1:5" ht="16">
      <c r="A1938" s="129"/>
      <c r="B1938" s="274"/>
      <c r="C1938" s="98"/>
      <c r="D1938" s="98"/>
      <c r="E1938" s="276"/>
    </row>
    <row r="1939" spans="1:5" ht="16">
      <c r="A1939" s="129"/>
      <c r="B1939" s="274"/>
      <c r="C1939" s="98"/>
      <c r="D1939" s="98"/>
      <c r="E1939" s="276"/>
    </row>
    <row r="1940" spans="1:5" ht="16">
      <c r="A1940" s="129"/>
      <c r="B1940" s="274"/>
      <c r="C1940" s="98"/>
      <c r="D1940" s="98"/>
      <c r="E1940" s="276"/>
    </row>
    <row r="1941" spans="1:5" ht="16">
      <c r="A1941" s="129"/>
      <c r="B1941" s="274"/>
      <c r="C1941" s="98"/>
      <c r="D1941" s="98"/>
      <c r="E1941" s="276"/>
    </row>
    <row r="1942" spans="1:5" ht="16">
      <c r="A1942" s="129"/>
      <c r="B1942" s="274"/>
      <c r="C1942" s="98"/>
      <c r="D1942" s="98"/>
      <c r="E1942" s="276"/>
    </row>
    <row r="1943" spans="1:5" ht="16">
      <c r="A1943" s="129"/>
      <c r="B1943" s="274"/>
      <c r="C1943" s="98"/>
      <c r="D1943" s="98"/>
      <c r="E1943" s="276"/>
    </row>
    <row r="1944" spans="1:5" ht="16">
      <c r="A1944" s="129"/>
      <c r="B1944" s="274"/>
      <c r="C1944" s="98"/>
      <c r="D1944" s="98"/>
      <c r="E1944" s="276"/>
    </row>
    <row r="1945" spans="1:5" ht="16">
      <c r="A1945" s="129"/>
      <c r="B1945" s="274"/>
      <c r="C1945" s="98"/>
      <c r="D1945" s="98"/>
      <c r="E1945" s="276"/>
    </row>
    <row r="1946" spans="1:5" ht="16">
      <c r="A1946" s="129"/>
      <c r="B1946" s="274"/>
      <c r="C1946" s="98"/>
      <c r="D1946" s="98"/>
      <c r="E1946" s="276"/>
    </row>
    <row r="1947" spans="1:5" ht="16">
      <c r="A1947" s="129"/>
      <c r="B1947" s="274"/>
      <c r="C1947" s="98"/>
      <c r="D1947" s="98"/>
      <c r="E1947" s="276"/>
    </row>
    <row r="1948" spans="1:5" ht="16">
      <c r="A1948" s="129"/>
      <c r="B1948" s="274"/>
      <c r="C1948" s="98"/>
      <c r="D1948" s="98"/>
      <c r="E1948" s="276"/>
    </row>
    <row r="1949" spans="1:5" ht="16">
      <c r="A1949" s="129"/>
      <c r="B1949" s="274"/>
      <c r="C1949" s="98"/>
      <c r="D1949" s="98"/>
      <c r="E1949" s="276"/>
    </row>
    <row r="1950" spans="1:5" ht="16">
      <c r="A1950" s="129"/>
      <c r="B1950" s="274"/>
      <c r="C1950" s="98"/>
      <c r="D1950" s="98"/>
      <c r="E1950" s="276"/>
    </row>
    <row r="1951" spans="1:5" ht="16">
      <c r="A1951" s="129"/>
      <c r="B1951" s="274"/>
      <c r="C1951" s="98"/>
      <c r="D1951" s="98"/>
      <c r="E1951" s="276"/>
    </row>
    <row r="1952" spans="1:5" ht="16">
      <c r="A1952" s="129"/>
      <c r="B1952" s="274"/>
      <c r="C1952" s="98"/>
      <c r="D1952" s="98"/>
      <c r="E1952" s="276"/>
    </row>
    <row r="1953" spans="1:5" ht="16">
      <c r="A1953" s="129"/>
      <c r="B1953" s="274"/>
      <c r="C1953" s="98"/>
      <c r="D1953" s="98"/>
      <c r="E1953" s="276"/>
    </row>
    <row r="1954" spans="1:5" ht="16">
      <c r="A1954" s="129"/>
      <c r="B1954" s="274"/>
      <c r="C1954" s="98"/>
      <c r="D1954" s="98"/>
      <c r="E1954" s="276"/>
    </row>
    <row r="1955" spans="1:5" ht="16">
      <c r="A1955" s="129"/>
      <c r="B1955" s="274"/>
      <c r="C1955" s="98"/>
      <c r="D1955" s="98"/>
      <c r="E1955" s="276"/>
    </row>
    <row r="1956" spans="1:5" ht="16">
      <c r="A1956" s="129"/>
      <c r="B1956" s="274"/>
      <c r="C1956" s="98"/>
      <c r="D1956" s="98"/>
      <c r="E1956" s="276"/>
    </row>
    <row r="1957" spans="1:5" ht="16">
      <c r="A1957" s="129"/>
      <c r="B1957" s="274"/>
      <c r="C1957" s="98"/>
      <c r="D1957" s="98"/>
      <c r="E1957" s="276"/>
    </row>
    <row r="1958" spans="1:5" ht="16">
      <c r="A1958" s="129"/>
      <c r="B1958" s="274"/>
      <c r="C1958" s="98"/>
      <c r="D1958" s="98"/>
      <c r="E1958" s="276"/>
    </row>
    <row r="1959" spans="1:5" ht="16">
      <c r="A1959" s="129"/>
      <c r="B1959" s="274"/>
      <c r="C1959" s="98"/>
      <c r="D1959" s="98"/>
      <c r="E1959" s="276"/>
    </row>
    <row r="1960" spans="1:5" ht="16">
      <c r="A1960" s="129"/>
      <c r="B1960" s="274"/>
      <c r="C1960" s="98"/>
      <c r="D1960" s="98"/>
      <c r="E1960" s="276"/>
    </row>
    <row r="1961" spans="1:5" ht="16">
      <c r="A1961" s="129"/>
      <c r="B1961" s="274"/>
      <c r="C1961" s="98"/>
      <c r="D1961" s="98"/>
      <c r="E1961" s="276"/>
    </row>
    <row r="1962" spans="1:5" ht="16">
      <c r="A1962" s="129"/>
      <c r="B1962" s="274"/>
      <c r="C1962" s="98"/>
      <c r="D1962" s="98"/>
      <c r="E1962" s="276"/>
    </row>
    <row r="1963" spans="1:5" ht="16">
      <c r="A1963" s="129"/>
      <c r="B1963" s="274"/>
      <c r="C1963" s="98"/>
      <c r="D1963" s="98"/>
      <c r="E1963" s="276"/>
    </row>
    <row r="1964" spans="1:5" ht="16">
      <c r="A1964" s="129"/>
      <c r="B1964" s="274"/>
      <c r="C1964" s="98"/>
      <c r="D1964" s="98"/>
      <c r="E1964" s="276"/>
    </row>
    <row r="1965" spans="1:5" ht="16">
      <c r="A1965" s="129"/>
      <c r="B1965" s="274"/>
      <c r="C1965" s="98"/>
      <c r="D1965" s="98"/>
      <c r="E1965" s="276"/>
    </row>
    <row r="1966" spans="1:5" ht="16">
      <c r="A1966" s="129"/>
      <c r="B1966" s="274"/>
      <c r="C1966" s="98"/>
      <c r="D1966" s="98"/>
      <c r="E1966" s="276"/>
    </row>
    <row r="1967" spans="1:5" ht="16">
      <c r="A1967" s="129"/>
      <c r="B1967" s="274"/>
      <c r="C1967" s="98"/>
      <c r="D1967" s="98"/>
      <c r="E1967" s="276"/>
    </row>
    <row r="1968" spans="1:5" ht="16">
      <c r="A1968" s="129"/>
      <c r="B1968" s="274"/>
      <c r="C1968" s="98"/>
      <c r="D1968" s="98"/>
      <c r="E1968" s="276"/>
    </row>
    <row r="1969" spans="1:5" ht="16">
      <c r="A1969" s="129"/>
      <c r="B1969" s="274"/>
      <c r="C1969" s="98"/>
      <c r="D1969" s="98"/>
      <c r="E1969" s="276"/>
    </row>
    <row r="1970" spans="1:5" ht="16">
      <c r="A1970" s="129"/>
      <c r="B1970" s="274"/>
      <c r="C1970" s="98"/>
      <c r="D1970" s="98"/>
      <c r="E1970" s="276"/>
    </row>
    <row r="1971" spans="1:5" ht="16">
      <c r="A1971" s="129"/>
      <c r="B1971" s="274"/>
      <c r="C1971" s="98"/>
      <c r="D1971" s="98"/>
      <c r="E1971" s="276"/>
    </row>
    <row r="1972" spans="1:5" ht="16">
      <c r="A1972" s="129"/>
      <c r="B1972" s="274"/>
      <c r="C1972" s="98"/>
      <c r="D1972" s="98"/>
      <c r="E1972" s="276"/>
    </row>
    <row r="1973" spans="1:5" ht="16">
      <c r="A1973" s="129"/>
      <c r="B1973" s="274"/>
      <c r="C1973" s="98"/>
      <c r="D1973" s="98"/>
      <c r="E1973" s="276"/>
    </row>
    <row r="1974" spans="1:5" ht="16">
      <c r="A1974" s="129"/>
      <c r="B1974" s="274"/>
      <c r="C1974" s="98"/>
      <c r="D1974" s="98"/>
      <c r="E1974" s="276"/>
    </row>
    <row r="1975" spans="1:5" ht="16">
      <c r="A1975" s="129"/>
      <c r="B1975" s="274"/>
      <c r="C1975" s="98"/>
      <c r="D1975" s="98"/>
      <c r="E1975" s="276"/>
    </row>
    <row r="1976" spans="1:5" ht="16">
      <c r="A1976" s="129"/>
      <c r="B1976" s="274"/>
      <c r="C1976" s="98"/>
      <c r="D1976" s="98"/>
      <c r="E1976" s="276"/>
    </row>
    <row r="1977" spans="1:5" ht="16">
      <c r="A1977" s="129"/>
      <c r="B1977" s="274"/>
      <c r="C1977" s="98"/>
      <c r="D1977" s="98"/>
      <c r="E1977" s="276"/>
    </row>
    <row r="1978" spans="1:5" ht="16">
      <c r="A1978" s="129"/>
      <c r="B1978" s="274"/>
      <c r="C1978" s="98"/>
      <c r="D1978" s="98"/>
      <c r="E1978" s="276"/>
    </row>
    <row r="1979" spans="1:5" ht="16">
      <c r="A1979" s="129"/>
      <c r="B1979" s="274"/>
      <c r="C1979" s="98"/>
      <c r="D1979" s="98"/>
      <c r="E1979" s="276"/>
    </row>
    <row r="1980" spans="1:5" ht="16">
      <c r="A1980" s="129"/>
      <c r="B1980" s="274"/>
      <c r="C1980" s="98"/>
      <c r="D1980" s="98"/>
      <c r="E1980" s="276"/>
    </row>
    <row r="1981" spans="1:5" ht="16">
      <c r="A1981" s="129"/>
      <c r="B1981" s="274"/>
      <c r="C1981" s="98"/>
      <c r="D1981" s="98"/>
      <c r="E1981" s="276"/>
    </row>
    <row r="1982" spans="1:5" ht="16">
      <c r="A1982" s="129"/>
      <c r="B1982" s="274"/>
      <c r="C1982" s="98"/>
      <c r="D1982" s="98"/>
      <c r="E1982" s="276"/>
    </row>
    <row r="1983" spans="1:5" ht="16">
      <c r="A1983" s="129"/>
      <c r="B1983" s="274"/>
      <c r="C1983" s="98"/>
      <c r="D1983" s="98"/>
      <c r="E1983" s="276"/>
    </row>
    <row r="1984" spans="1:5" ht="16">
      <c r="A1984" s="129"/>
      <c r="B1984" s="274"/>
      <c r="C1984" s="98"/>
      <c r="D1984" s="98"/>
      <c r="E1984" s="276"/>
    </row>
    <row r="1985" spans="1:5" ht="16">
      <c r="A1985" s="129"/>
      <c r="B1985" s="274"/>
      <c r="C1985" s="98"/>
      <c r="D1985" s="98"/>
      <c r="E1985" s="276"/>
    </row>
    <row r="1986" spans="1:5" ht="16">
      <c r="A1986" s="129"/>
      <c r="B1986" s="274"/>
      <c r="C1986" s="98"/>
      <c r="D1986" s="98"/>
      <c r="E1986" s="276"/>
    </row>
    <row r="1987" spans="1:5" ht="16">
      <c r="A1987" s="129"/>
      <c r="B1987" s="274"/>
      <c r="C1987" s="98"/>
      <c r="D1987" s="98"/>
      <c r="E1987" s="276"/>
    </row>
    <row r="1988" spans="1:5" ht="16">
      <c r="A1988" s="129"/>
      <c r="B1988" s="274"/>
      <c r="C1988" s="98"/>
      <c r="D1988" s="98"/>
      <c r="E1988" s="276"/>
    </row>
    <row r="1989" spans="1:5" ht="16">
      <c r="A1989" s="129"/>
      <c r="B1989" s="274"/>
      <c r="C1989" s="98"/>
      <c r="D1989" s="98"/>
      <c r="E1989" s="276"/>
    </row>
    <row r="1990" spans="1:5" ht="16">
      <c r="A1990" s="129"/>
      <c r="B1990" s="274"/>
      <c r="C1990" s="98"/>
      <c r="D1990" s="98"/>
      <c r="E1990" s="276"/>
    </row>
    <row r="1991" spans="1:5" ht="16">
      <c r="A1991" s="129"/>
      <c r="B1991" s="274"/>
      <c r="C1991" s="98"/>
      <c r="D1991" s="98"/>
      <c r="E1991" s="276"/>
    </row>
    <row r="1992" spans="1:5" ht="16">
      <c r="A1992" s="129"/>
      <c r="B1992" s="274"/>
      <c r="C1992" s="98"/>
      <c r="D1992" s="98"/>
      <c r="E1992" s="276"/>
    </row>
    <row r="1993" spans="1:5" ht="16">
      <c r="A1993" s="129"/>
      <c r="B1993" s="274"/>
      <c r="C1993" s="98"/>
      <c r="D1993" s="98"/>
      <c r="E1993" s="276"/>
    </row>
    <row r="1994" spans="1:5" ht="16">
      <c r="A1994" s="129"/>
      <c r="B1994" s="274"/>
      <c r="C1994" s="98"/>
      <c r="D1994" s="98"/>
      <c r="E1994" s="276"/>
    </row>
    <row r="1995" spans="1:5" ht="16">
      <c r="A1995" s="129"/>
      <c r="B1995" s="274"/>
      <c r="C1995" s="98"/>
      <c r="D1995" s="98"/>
      <c r="E1995" s="276"/>
    </row>
    <row r="1996" spans="1:5" ht="16">
      <c r="A1996" s="129"/>
      <c r="B1996" s="274"/>
      <c r="C1996" s="98"/>
      <c r="D1996" s="98"/>
      <c r="E1996" s="276"/>
    </row>
    <row r="1997" spans="1:5" ht="16">
      <c r="A1997" s="129"/>
      <c r="B1997" s="274"/>
      <c r="C1997" s="98"/>
      <c r="D1997" s="98"/>
      <c r="E1997" s="276"/>
    </row>
    <row r="1998" spans="1:5" ht="16">
      <c r="A1998" s="129"/>
      <c r="B1998" s="274"/>
      <c r="C1998" s="98"/>
      <c r="D1998" s="98"/>
      <c r="E1998" s="276"/>
    </row>
    <row r="1999" spans="1:5" ht="16">
      <c r="A1999" s="129"/>
      <c r="B1999" s="274"/>
      <c r="C1999" s="98"/>
      <c r="D1999" s="98"/>
      <c r="E1999" s="276"/>
    </row>
    <row r="2000" spans="1:5" ht="16">
      <c r="A2000" s="129"/>
      <c r="B2000" s="274"/>
      <c r="C2000" s="98"/>
      <c r="D2000" s="98"/>
      <c r="E2000" s="276"/>
    </row>
    <row r="2001" spans="1:5" ht="16">
      <c r="A2001" s="129"/>
      <c r="B2001" s="274"/>
      <c r="C2001" s="98"/>
      <c r="D2001" s="98"/>
      <c r="E2001" s="276"/>
    </row>
    <row r="2002" spans="1:5" ht="16">
      <c r="A2002" s="129"/>
      <c r="B2002" s="274"/>
      <c r="C2002" s="98"/>
      <c r="D2002" s="98"/>
      <c r="E2002" s="276"/>
    </row>
    <row r="2003" spans="1:5" ht="16">
      <c r="A2003" s="129"/>
      <c r="B2003" s="274"/>
      <c r="C2003" s="98"/>
      <c r="D2003" s="98"/>
      <c r="E2003" s="276"/>
    </row>
    <row r="2004" spans="1:5" ht="16">
      <c r="A2004" s="129"/>
      <c r="B2004" s="274"/>
      <c r="C2004" s="98"/>
      <c r="D2004" s="98"/>
      <c r="E2004" s="276"/>
    </row>
    <row r="2005" spans="1:5" ht="16">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abSelected="1" topLeftCell="B1" zoomScaleNormal="100" zoomScalePageLayoutView="85" workbookViewId="0">
      <pane ySplit="4" topLeftCell="A641" activePane="bottomLeft" state="frozen"/>
      <selection activeCell="A4" sqref="A4"/>
      <selection pane="bottomLeft" activeCell="H5" sqref="H5:I665"/>
    </sheetView>
  </sheetViews>
  <sheetFormatPr baseColWidth="10" defaultColWidth="8.83203125" defaultRowHeight="13"/>
  <cols>
    <col min="1" max="1" bestFit="true" customWidth="true" style="189" width="9.1640625" collapsed="false"/>
    <col min="2" max="2" customWidth="true" style="189" width="42.83203125" collapsed="false"/>
    <col min="3" max="3" customWidth="true" style="189" width="63.83203125" collapsed="false"/>
    <col min="4" max="4" customWidth="true" style="189" width="25.6640625" collapsed="false"/>
    <col min="5" max="5" customWidth="true" style="189" width="12.6640625" collapsed="false"/>
    <col min="6" max="6" customWidth="true" style="190" width="12.6640625" collapsed="false"/>
    <col min="7" max="7" customWidth="true" style="189" width="15.33203125" collapsed="false"/>
    <col min="8" max="8" customWidth="true" style="189" width="23.83203125" collapsed="false"/>
    <col min="9" max="9" customWidth="true" style="189" width="28.1640625" collapsed="false"/>
    <col min="10" max="10" customWidth="true" hidden="true" style="189" width="48.1640625" collapsed="false"/>
    <col min="11" max="11" customWidth="true" hidden="true" style="189" width="49.6640625" collapsed="false"/>
    <col min="12" max="16384" style="189" width="8.83203125" collapsed="false"/>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6">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3203125" defaultRowHeight="14"/>
  <cols>
    <col min="1" max="1" customWidth="true" style="155" width="14.6640625" collapsed="false"/>
    <col min="2" max="2" customWidth="true" style="155" width="14.0" collapsed="false"/>
    <col min="3" max="3" customWidth="true" style="155" width="6.1640625" collapsed="false"/>
    <col min="4" max="4" customWidth="true" style="155" width="56.1640625" collapsed="false"/>
    <col min="5" max="5" customWidth="true" style="233" width="53.6640625" collapsed="false"/>
    <col min="6" max="6" customWidth="true" style="155" width="54.1640625" collapsed="false"/>
    <col min="7" max="7" customWidth="true" style="155" width="68.1640625" collapsed="false"/>
    <col min="8" max="8" customWidth="true" style="155" width="49.1640625" collapsed="false"/>
    <col min="9" max="9" customWidth="true" style="155" width="51.6640625" collapsed="false"/>
    <col min="10" max="10" customWidth="true" style="155" width="50.1640625" collapsed="false"/>
    <col min="11" max="11" customWidth="true" width="51.83203125" collapsed="false"/>
    <col min="12" max="12" customWidth="true" style="256" width="66.83203125" collapsed="false"/>
    <col min="13" max="13" customWidth="true" style="109" width="46.1640625" collapsed="false"/>
    <col min="14" max="15" customWidth="true" style="109" width="8.83203125" collapsed="false"/>
    <col min="16" max="16384" style="109" width="8.83203125" collapsed="false"/>
  </cols>
  <sheetData>
    <row r="1" spans="1:13" ht="15">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90">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30">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409.6">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30">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60">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60">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90">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2">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10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30">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10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60">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68">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40">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60">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6">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66">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8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44">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44">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80">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20">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3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6">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5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4">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12">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30">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6">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90">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60">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6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90">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10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50">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10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8">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8">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70">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409.6">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120">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210">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40">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60">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5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98">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210">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80">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84">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20">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60">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ht="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30">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ht="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3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30">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ht="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ht="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ht="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30">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ht="15">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30">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ht="15">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ht="15">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30">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ht="15">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ht="15">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30">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ht="15">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ht="15">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30">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30">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30">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ht="15">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30">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ht="15">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30">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30">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30">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ht="15">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ht="15">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10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210">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6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9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90">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ht="15">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6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3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80">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300">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50">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70">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30">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30">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9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20">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4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328">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30">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80">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10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5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ht="15">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30">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30">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ht="15">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60">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8">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60">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ht="15">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ht="15">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30">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30">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30">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4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30">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4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30">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30">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30">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30">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30">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30">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30">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30">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30">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30">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2">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30">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6">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2">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8">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2">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42">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2">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30">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30">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6">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4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60">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30">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2">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30">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30">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30">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30">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30">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30">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30">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30">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30">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30">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30">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30">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30">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30">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30">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30">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30">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30">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30">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30">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30">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30">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30">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30">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30">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30">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2">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30">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30">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30">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30">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30">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30">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30">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30">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30">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30">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30">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30">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30">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30">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ht="15">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30">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60">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60">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30">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ht="15">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30">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30">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30">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30">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60">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ht="15">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ht="15">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ht="15">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ht="15">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ht="15">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30">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4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30">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30">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60">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60">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60">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60">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60">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60">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75">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75">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60">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60">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60">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120">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60">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60">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60">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60">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60">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60">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1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1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30">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ht="15">
      <c r="A318" s="155" t="s">
        <v>1445</v>
      </c>
      <c r="B318" s="155" t="s">
        <v>482</v>
      </c>
      <c r="K318" s="155"/>
      <c r="L318" s="238"/>
      <c r="M318" s="155"/>
    </row>
    <row r="319" spans="1:13">
      <c r="K319" s="155"/>
      <c r="L319" s="238"/>
      <c r="M319" s="155"/>
    </row>
    <row r="320" spans="1:13" ht="90">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30">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30">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30">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30">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90">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customWidth="true" style="65" width="20.6640625" collapsed="false"/>
    <col min="2" max="2" customWidth="true" style="65" width="57.1640625" collapsed="false"/>
    <col min="3" max="16384" style="65" width="8.83203125" collapsed="false"/>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CE061D6-3E4B-724B-B200-C98F8825358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3203125" defaultRowHeight="13"/>
  <cols>
    <col min="1" max="1" customWidth="true" width="11.1640625" collapsed="false"/>
    <col min="2" max="2" customWidth="true" width="25.6640625" collapsed="false"/>
    <col min="3" max="3" customWidth="true" width="12.0" collapsed="false"/>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FB089A2-1835-D544-8116-92C8745FF3E1}"/>
    </customSheetView>
  </customSheetViews>
  <pageMargins left="0.7" right="0.7" top="0.75" bottom="0.75" header="0.3" footer="0.3"/>
  <pageSetup orientation="portrait"/>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2010-06-21T21:00:23Z</dcterms:created>
  <dc:creator>RMI@responsiblebusiness.org</dc:creator>
  <cp:lastModifiedBy>Ming Sung</cp:lastModifiedBy>
  <cp:lastPrinted>2015-04-21T20:47:43Z</cp:lastPrinted>
  <dcterms:modified xsi:type="dcterms:W3CDTF">2024-04-24T05:49:29Z</dcterms:modified>
  <dc:title>US0683966</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